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22935" windowHeight="9480" activeTab="1"/>
  </bookViews>
  <sheets>
    <sheet name="оценка" sheetId="1" r:id="rId1"/>
    <sheet name="результат" sheetId="2" r:id="rId2"/>
    <sheet name="смертность коррект." sheetId="5" r:id="rId3"/>
  </sheets>
  <externalReferences>
    <externalReference r:id="rId4"/>
  </externalReferences>
  <definedNames>
    <definedName name="_xlnm.Print_Area" localSheetId="0">оценка!$A$1:$AB$60</definedName>
  </definedNames>
  <calcPr calcId="125725"/>
</workbook>
</file>

<file path=xl/calcChain.xml><?xml version="1.0" encoding="utf-8"?>
<calcChain xmlns="http://schemas.openxmlformats.org/spreadsheetml/2006/main">
  <c r="K31" i="2"/>
  <c r="L30"/>
  <c r="L31" s="1"/>
  <c r="K30"/>
  <c r="J30"/>
  <c r="I30"/>
  <c r="I29"/>
  <c r="L28"/>
  <c r="K28"/>
  <c r="J28"/>
  <c r="I28" s="1"/>
  <c r="I27"/>
  <c r="I26"/>
  <c r="I25"/>
  <c r="I24"/>
  <c r="L23"/>
  <c r="K23"/>
  <c r="J23"/>
  <c r="J31" s="1"/>
  <c r="I22"/>
  <c r="I21"/>
  <c r="L20"/>
  <c r="K20"/>
  <c r="J20"/>
  <c r="I20" s="1"/>
  <c r="I19"/>
  <c r="I18"/>
  <c r="I17"/>
  <c r="I16"/>
  <c r="I15"/>
  <c r="I14"/>
  <c r="I13"/>
  <c r="I12"/>
  <c r="I11"/>
  <c r="I10"/>
  <c r="L9"/>
  <c r="K9"/>
  <c r="J9"/>
  <c r="I9"/>
  <c r="I23" l="1"/>
  <c r="I31" s="1"/>
  <c r="H8" i="5"/>
  <c r="H9"/>
  <c r="H10"/>
  <c r="H13"/>
  <c r="H14"/>
  <c r="H18"/>
  <c r="H20"/>
  <c r="H21"/>
  <c r="H22"/>
  <c r="H24"/>
  <c r="H25"/>
  <c r="H26"/>
  <c r="H27"/>
  <c r="U13" i="1" l="1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12"/>
  <c r="P11"/>
  <c r="H7" i="5" l="1"/>
  <c r="K10" i="1" l="1"/>
  <c r="K9"/>
  <c r="E5" i="5" l="1"/>
  <c r="E27"/>
  <c r="E8"/>
  <c r="E12"/>
  <c r="E16"/>
  <c r="E20"/>
  <c r="E24"/>
  <c r="E11"/>
  <c r="E15"/>
  <c r="E19"/>
  <c r="E23"/>
  <c r="E6"/>
  <c r="E10"/>
  <c r="E14"/>
  <c r="E18"/>
  <c r="E22"/>
  <c r="E26"/>
  <c r="E21"/>
  <c r="E9"/>
  <c r="E13"/>
  <c r="E17"/>
  <c r="E25"/>
</calcChain>
</file>

<file path=xl/sharedStrings.xml><?xml version="1.0" encoding="utf-8"?>
<sst xmlns="http://schemas.openxmlformats.org/spreadsheetml/2006/main" count="457" uniqueCount="141">
  <si>
    <t>Наименование групп медицинских организаций</t>
  </si>
  <si>
    <t>Наименование МО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</si>
  <si>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</si>
  <si>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</si>
  <si>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</si>
  <si>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</si>
  <si>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</si>
  <si>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</si>
  <si>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</si>
  <si>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</si>
  <si>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</si>
  <si>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-</t>
  </si>
  <si>
    <t>ООО «Альфамед»</t>
  </si>
  <si>
    <t>ОГБУЗ "Детская клиническая больница"</t>
  </si>
  <si>
    <t>ОГБУЗ "Велижская ЦРБ"</t>
  </si>
  <si>
    <t>ОГБУЗ "Вяземская ЦРБ"</t>
  </si>
  <si>
    <t>ОГБУЗ "Демидовская ЦРБ"</t>
  </si>
  <si>
    <t>ОГБУЗ "Дорогобужская ЦРБ"</t>
  </si>
  <si>
    <t>ОГБУЗ "Гагаринская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</si>
  <si>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</si>
  <si>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</si>
  <si>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</si>
  <si>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</si>
  <si>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</si>
  <si>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</si>
  <si>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</si>
  <si>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</si>
  <si>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"Хиславичская ЦРБ"</t>
  </si>
  <si>
    <t>ОГБУЗ "Ярцевская ЦРБ"</t>
  </si>
  <si>
    <t xml:space="preserve">ЧУЗ Клиническая больница "РЖД-Медицина" г.Смоленск </t>
  </si>
  <si>
    <t xml:space="preserve">ФГБУЗ "МСЧ № 135" ФМБА России </t>
  </si>
  <si>
    <t>МЧУДПО "Клиника Медекс Смоленск"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</si>
  <si>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</si>
  <si>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</si>
  <si>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</si>
  <si>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 xml:space="preserve">план посещений </t>
  </si>
  <si>
    <t xml:space="preserve">факт посещений </t>
  </si>
  <si>
    <t>1 группа (выполнено до 40 процентов)</t>
  </si>
  <si>
    <t>2 группа (выполнено от 40 процентов (включительно) до 60  процентов показателей результативности)</t>
  </si>
  <si>
    <t xml:space="preserve">3 группа (выполнено от 60 процентов (включительно) </t>
  </si>
  <si>
    <t>№ п/п</t>
  </si>
  <si>
    <t>Выполнение показателей результативности, %</t>
  </si>
  <si>
    <t>Выполнение объёмов медицинской помощи, %</t>
  </si>
  <si>
    <t>Выплата по результатам оценки</t>
  </si>
  <si>
    <t>3 группа медицинских организаций (взрослое, детское население и оказание акушерско - гинекологической помощи)</t>
  </si>
  <si>
    <t>Приложение № 10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</si>
  <si>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</si>
  <si>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</si>
  <si>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</si>
  <si>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</si>
  <si>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</si>
  <si>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</si>
  <si>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</si>
  <si>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</si>
  <si>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</si>
  <si>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</si>
  <si>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</si>
  <si>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</si>
  <si>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</si>
  <si>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</si>
  <si>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</si>
  <si>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</si>
  <si>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</si>
  <si>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</si>
  <si>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</si>
  <si>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</si>
  <si>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</si>
  <si>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</si>
  <si>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</si>
  <si>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Оценка смертности</t>
  </si>
  <si>
    <t>2</t>
  </si>
  <si>
    <t>3</t>
  </si>
  <si>
    <t>4</t>
  </si>
  <si>
    <t>5</t>
  </si>
  <si>
    <t>где:</t>
  </si>
  <si>
    <r>
      <t xml:space="preserve">Dth 30-69 – смертность прикрепленного населения в возрасте от 30 до 69 лет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 xml:space="preserve"> в медицинских организациях, имеющих прикрепленное население;</t>
    </r>
  </si>
  <si>
    <t>D 30-69 – число умерших в возрасте от 30 до 69 лет среди прикрепленного населения за период;</t>
  </si>
  <si>
    <r>
      <t xml:space="preserve">Nas 30-69 – численность прикрепленного населения в возрасте от 30 до 69 лет </t>
    </r>
    <r>
      <rPr>
        <sz val="10"/>
        <color theme="1"/>
        <rFont val="Times New Roman"/>
        <family val="1"/>
        <charset val="204"/>
      </rPr>
      <t>за период</t>
    </r>
  </si>
  <si>
    <r>
      <t xml:space="preserve">Dth 0-17 – смертность детей в возрасте 0-17 лет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 xml:space="preserve"> в медицинских организациях, имеющих прикрепленное население;</t>
    </r>
  </si>
  <si>
    <r>
      <t xml:space="preserve">D 0-17 – число умерших детей в возрасте 0-17 лет включительно среди прикрепленного населения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>;</t>
    </r>
  </si>
  <si>
    <r>
      <t xml:space="preserve">Nas 0-17 – численность прикрепленного населения детей в возрасте 0-17 лет включительно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>.</t>
    </r>
  </si>
  <si>
    <t>Формула расчета</t>
  </si>
  <si>
    <t>0-17</t>
  </si>
  <si>
    <t>30-69</t>
  </si>
  <si>
    <t>Динамика показателя смертности, % (увеличение показателя  - выплата не предусмотрена , уменьшение или без динамики- выплата предусмотрена, )</t>
  </si>
  <si>
    <t>Прирост/ снижение % (гр.4/гр.3*100-100)</t>
  </si>
  <si>
    <t>Прирост/ снижение % (гр.7/ гр.6*100-100)</t>
  </si>
  <si>
    <t>*</t>
  </si>
  <si>
    <t>В случае, когда группа показателей результативности одного из блоков неприменима для конкретной медицинской организации и (или) отчетного периода, суммарный максимальный балл и итоговый коэффициент для соответствующей медицинской организации могут рассчитываться без учета этой группы показателей.</t>
  </si>
  <si>
    <t>**</t>
  </si>
  <si>
    <t>В случае, если значение, указанное в знаменателе соответствующих формул, приведенных в МР, равняется нулю, баллы по показателю не начисляются, а указанный показатель по решению Комиссии Смоленской области может исключаться из числа применяемых показателей при расчете доли достигнутых показателей результативности для медицинской организации за период.</t>
  </si>
  <si>
    <t>Мax количество показателей **</t>
  </si>
  <si>
    <t>% для учета результативности &gt;=90</t>
  </si>
  <si>
    <t>Коэфициент к размеру выплат (выполнение объемов от 90% и выше-1,0,  от 80 - 90% -0,9)</t>
  </si>
  <si>
    <t>15 - ВЗРОСЛЫЕ</t>
  </si>
  <si>
    <t>23 - ДЕТИ</t>
  </si>
  <si>
    <t xml:space="preserve">Утверждено на заседании Комиссии по разработке Территориальной программы ОМС  </t>
  </si>
  <si>
    <t>ОГБУЗ "Ельнинская ЦРБ"</t>
  </si>
  <si>
    <t>ОГБУЗ "Сычевская ЦРБ"</t>
  </si>
  <si>
    <t>МЧУ "Клиника Медекс Смоленск"</t>
  </si>
  <si>
    <t>ОГБУЗ Смоленская городская поликлиника"</t>
  </si>
  <si>
    <t>ОГБУЗ "Смоленская городская поликлиника"</t>
  </si>
  <si>
    <t>не предусмотрена</t>
  </si>
  <si>
    <t xml:space="preserve">Оценка выполнения показателей результативности деятельности медицинских организаций за период декабрь 2024 года по ноябрь 2025 года </t>
  </si>
  <si>
    <t>Выпонение объемов амбулаторно-поликлинической помощи за декабрь 2024 - ноябрь   2025 года</t>
  </si>
  <si>
    <t xml:space="preserve">Результат оценки выполнения показателей результативности деятельности медицинских организаций за период декабрь 2024 года по ноябрь 2025 года </t>
  </si>
  <si>
    <r>
      <t xml:space="preserve">Фактически достигнутое значение показателя за декабрь 2023-ноябрь </t>
    </r>
    <r>
      <rPr>
        <b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>года        (Dth30-69)</t>
    </r>
  </si>
  <si>
    <r>
      <t xml:space="preserve">Фактически достигнутое значение показателя за декабрь 2024-ноябрь </t>
    </r>
    <r>
      <rPr>
        <b/>
        <sz val="11"/>
        <rFont val="Times New Roman"/>
        <family val="1"/>
        <charset val="204"/>
      </rPr>
      <t>2025</t>
    </r>
    <r>
      <rPr>
        <sz val="11"/>
        <rFont val="Times New Roman"/>
        <family val="1"/>
        <charset val="204"/>
      </rPr>
      <t xml:space="preserve"> года (Dth30-69)</t>
    </r>
  </si>
  <si>
    <r>
      <t xml:space="preserve">Фактически достигнутое значение показателя за декабрь 2023-ноябрь  </t>
    </r>
    <r>
      <rPr>
        <b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>года  (Dth0-17)</t>
    </r>
  </si>
  <si>
    <r>
      <t xml:space="preserve">Фактически достигнутое значение показателя за декабрь 2024-ноябрь </t>
    </r>
    <r>
      <rPr>
        <b/>
        <sz val="11"/>
        <rFont val="Times New Roman"/>
        <family val="1"/>
        <charset val="204"/>
      </rPr>
      <t xml:space="preserve">2025 </t>
    </r>
    <r>
      <rPr>
        <sz val="11"/>
        <rFont val="Times New Roman"/>
        <family val="1"/>
        <charset val="204"/>
      </rPr>
      <t>года (Dth0-17)</t>
    </r>
  </si>
  <si>
    <t>1,2,3,4,6,7,8,9,10,11.13,14,16,24,25,27,29,30,31</t>
  </si>
  <si>
    <t>1,2,7,13,27,29,30,31</t>
  </si>
  <si>
    <t>17,19,20,22,27,29,30,31</t>
  </si>
  <si>
    <t>2,7,8,9,14,15,17,23,26,27,29,30,31</t>
  </si>
  <si>
    <t>1,2,7,8,9,10,11,13,14,15,16,17,19,20,21,23,26,27,29,30,31</t>
  </si>
  <si>
    <t>1,7,8,9,13,15,17,20,22,23,25,26,27,29,31</t>
  </si>
  <si>
    <t>1,2,7,8,10,11,12,13,14,15,17,22,23,25,26,27,28,29,30,31</t>
  </si>
  <si>
    <t>3,4,5,6,7,8,9,10,11,12,13,15,17,18,19,20,21,22,23,25,26,27,29,30,31</t>
  </si>
  <si>
    <t>1,2,3,4,5,6,7,8,9,11,12,13,17,26,27,29,30,31</t>
  </si>
  <si>
    <t>2,3,5,6,7,8,9,10,11,12,13,14,15,17,18,20,21,22,26,27,28,29,30,31</t>
  </si>
  <si>
    <t>1,2,3,4,7,8,10,11,13,14,15,17,20,21,25,26,27,28,29,30,31</t>
  </si>
  <si>
    <t>2,3,4,6,7,8,9,11,13,14,17,26,27,29,30,31</t>
  </si>
  <si>
    <t>1,2,3,4,6,7,8,10,14,17,23,25,26,27,29,30,31</t>
  </si>
  <si>
    <t>3,6,7,8,9,10,11,14,15,17,20,23,25,26,27,29,30,31</t>
  </si>
  <si>
    <t>1,2,3,4,6,7,8,14,15,17,25,26,27,28,29,30,31</t>
  </si>
  <si>
    <t>1,3,4,5,6,7,8,9,10,11,13,14,17,20,23,25,26,27,29,31</t>
  </si>
  <si>
    <t>1,4,7,8,9,10,11,13,14,17,23,25,26,27,29,30,31</t>
  </si>
  <si>
    <t>1,2,3,6,7,8,10,11,13,17,18,19,21,26,27,29,30,31</t>
  </si>
  <si>
    <t>1,2,3,4,5,7,8,9,11,12,13,17,18,19,20,26,27,29,30,31</t>
  </si>
  <si>
    <t>3,4,6,7,8,9,14,15,17,23,26,27,29,30,31</t>
  </si>
  <si>
    <t>1,2,7,8,10,14,15,17,23,26,27,29,30,31</t>
  </si>
  <si>
    <t>1,2,3,4,6,7,8,9,11,17,25,26,27,29,31</t>
  </si>
  <si>
    <t>1,2,4,7,8,9,1011,13,17,25,27,29,30,31</t>
  </si>
  <si>
    <t>25.12.2025г.</t>
  </si>
  <si>
    <t>предусмотрена</t>
  </si>
  <si>
    <t>Динамика показателя смертности, % (увеличение показателя  - выплата не предусмотрена , приусловии не достижения снижения выплата предусмотрена, с применением коэффициента - 0,8)</t>
  </si>
  <si>
    <t>Сумма выплаты, руб.</t>
  </si>
  <si>
    <t>в том числе в разрезе страховых медицинских организаций</t>
  </si>
  <si>
    <t>Смоленский филиал АО "Страховая компания"СОГАЗ-Мед"</t>
  </si>
  <si>
    <t>АСП ООО "Капитал Медицинское Страхование" - Филиал  в Смоленской области</t>
  </si>
  <si>
    <t>АО "МАКС-М" в г. Смоленске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</si>
</sst>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  <numFmt numFmtId="166" formatCode="#,##0.00000"/>
  </numFmts>
  <fonts count="2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7" fillId="0" borderId="0"/>
    <xf numFmtId="43" fontId="8" fillId="0" borderId="0" applyFont="0" applyFill="0" applyBorder="0" applyAlignment="0" applyProtection="0"/>
  </cellStyleXfs>
  <cellXfs count="127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 applyBorder="1" applyAlignment="1"/>
    <xf numFmtId="0" fontId="6" fillId="2" borderId="0" xfId="1" applyFont="1" applyFill="1"/>
    <xf numFmtId="0" fontId="4" fillId="2" borderId="0" xfId="1" applyFill="1"/>
    <xf numFmtId="0" fontId="2" fillId="2" borderId="0" xfId="0" applyFont="1" applyFill="1" applyBorder="1" applyAlignment="1">
      <alignment horizontal="left"/>
    </xf>
    <xf numFmtId="0" fontId="4" fillId="2" borderId="0" xfId="1" applyFill="1" applyAlignment="1">
      <alignment horizontal="left"/>
    </xf>
    <xf numFmtId="164" fontId="6" fillId="2" borderId="2" xfId="1" applyNumberFormat="1" applyFont="1" applyFill="1" applyBorder="1" applyAlignment="1">
      <alignment horizontal="center" wrapText="1"/>
    </xf>
    <xf numFmtId="0" fontId="4" fillId="2" borderId="0" xfId="1" applyFill="1" applyAlignment="1"/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3" fontId="3" fillId="0" borderId="0" xfId="4" applyFont="1"/>
    <xf numFmtId="0" fontId="0" fillId="0" borderId="0" xfId="0" applyAlignment="1">
      <alignment horizontal="center"/>
    </xf>
    <xf numFmtId="165" fontId="3" fillId="0" borderId="2" xfId="4" applyNumberFormat="1" applyFont="1" applyBorder="1" applyAlignment="1">
      <alignment horizontal="center"/>
    </xf>
    <xf numFmtId="165" fontId="3" fillId="3" borderId="2" xfId="4" applyNumberFormat="1" applyFont="1" applyFill="1" applyBorder="1" applyAlignment="1">
      <alignment horizontal="center"/>
    </xf>
    <xf numFmtId="49" fontId="6" fillId="2" borderId="2" xfId="2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vertical="center" wrapText="1"/>
    </xf>
    <xf numFmtId="0" fontId="3" fillId="0" borderId="0" xfId="0" applyFont="1" applyAlignment="1"/>
    <xf numFmtId="43" fontId="3" fillId="0" borderId="0" xfId="4" applyFont="1" applyAlignment="1"/>
    <xf numFmtId="0" fontId="0" fillId="0" borderId="0" xfId="0" applyAlignment="1"/>
    <xf numFmtId="0" fontId="2" fillId="2" borderId="0" xfId="0" applyFont="1" applyFill="1" applyBorder="1" applyAlignment="1">
      <alignment horizontal="right"/>
    </xf>
    <xf numFmtId="0" fontId="1" fillId="2" borderId="0" xfId="0" applyFont="1" applyFill="1" applyAlignment="1"/>
    <xf numFmtId="0" fontId="1" fillId="2" borderId="0" xfId="0" applyFont="1" applyFill="1" applyAlignment="1">
      <alignment vertical="center" wrapText="1"/>
    </xf>
    <xf numFmtId="0" fontId="11" fillId="2" borderId="0" xfId="1" applyFont="1" applyFill="1" applyAlignment="1">
      <alignment wrapText="1"/>
    </xf>
    <xf numFmtId="0" fontId="16" fillId="2" borderId="0" xfId="1" applyFont="1" applyFill="1" applyAlignment="1">
      <alignment wrapText="1"/>
    </xf>
    <xf numFmtId="0" fontId="11" fillId="2" borderId="0" xfId="1" applyFont="1" applyFill="1"/>
    <xf numFmtId="0" fontId="16" fillId="2" borderId="0" xfId="1" applyFont="1" applyFill="1"/>
    <xf numFmtId="43" fontId="3" fillId="2" borderId="2" xfId="4" applyFont="1" applyFill="1" applyBorder="1"/>
    <xf numFmtId="43" fontId="3" fillId="2" borderId="2" xfId="4" applyFont="1" applyFill="1" applyBorder="1" applyAlignment="1"/>
    <xf numFmtId="0" fontId="0" fillId="0" borderId="2" xfId="0" applyBorder="1"/>
    <xf numFmtId="0" fontId="5" fillId="2" borderId="2" xfId="1" applyFont="1" applyFill="1" applyBorder="1" applyAlignment="1">
      <alignment horizontal="center" vertical="center" wrapText="1"/>
    </xf>
    <xf numFmtId="49" fontId="11" fillId="2" borderId="2" xfId="2" applyNumberFormat="1" applyFont="1" applyFill="1" applyBorder="1" applyAlignment="1" applyProtection="1">
      <alignment horizontal="left" wrapText="1"/>
    </xf>
    <xf numFmtId="166" fontId="19" fillId="5" borderId="2" xfId="0" applyNumberFormat="1" applyFont="1" applyFill="1" applyBorder="1"/>
    <xf numFmtId="4" fontId="19" fillId="0" borderId="2" xfId="0" applyNumberFormat="1" applyFont="1" applyBorder="1"/>
    <xf numFmtId="10" fontId="0" fillId="0" borderId="0" xfId="0" applyNumberFormat="1"/>
    <xf numFmtId="0" fontId="0" fillId="2" borderId="2" xfId="0" applyFill="1" applyBorder="1"/>
    <xf numFmtId="49" fontId="6" fillId="2" borderId="2" xfId="2" applyNumberFormat="1" applyFont="1" applyFill="1" applyBorder="1" applyAlignment="1" applyProtection="1">
      <alignment horizontal="left" wrapText="1"/>
    </xf>
    <xf numFmtId="0" fontId="1" fillId="2" borderId="0" xfId="0" applyFont="1" applyFill="1" applyAlignment="1">
      <alignment horizontal="right" vertical="center" wrapText="1"/>
    </xf>
    <xf numFmtId="165" fontId="3" fillId="2" borderId="2" xfId="4" applyNumberFormat="1" applyFont="1" applyFill="1" applyBorder="1"/>
    <xf numFmtId="0" fontId="20" fillId="2" borderId="2" xfId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1" applyFont="1" applyFill="1" applyBorder="1"/>
    <xf numFmtId="0" fontId="20" fillId="2" borderId="2" xfId="1" applyFont="1" applyFill="1" applyBorder="1" applyAlignment="1">
      <alignment vertical="center"/>
    </xf>
    <xf numFmtId="0" fontId="20" fillId="2" borderId="0" xfId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wrapText="1"/>
    </xf>
    <xf numFmtId="0" fontId="20" fillId="2" borderId="0" xfId="1" applyFont="1" applyFill="1"/>
    <xf numFmtId="0" fontId="20" fillId="2" borderId="0" xfId="1" applyFont="1" applyFill="1" applyAlignment="1"/>
    <xf numFmtId="3" fontId="20" fillId="2" borderId="0" xfId="1" applyNumberFormat="1" applyFont="1" applyFill="1"/>
    <xf numFmtId="0" fontId="20" fillId="2" borderId="0" xfId="1" applyFont="1" applyFill="1" applyAlignment="1">
      <alignment horizontal="left"/>
    </xf>
    <xf numFmtId="165" fontId="22" fillId="2" borderId="2" xfId="4" applyNumberFormat="1" applyFont="1" applyFill="1" applyBorder="1" applyAlignment="1">
      <alignment horizontal="right"/>
    </xf>
    <xf numFmtId="4" fontId="22" fillId="2" borderId="2" xfId="1" applyNumberFormat="1" applyFont="1" applyFill="1" applyBorder="1" applyAlignment="1">
      <alignment horizontal="right"/>
    </xf>
    <xf numFmtId="3" fontId="22" fillId="4" borderId="2" xfId="1" applyNumberFormat="1" applyFont="1" applyFill="1" applyBorder="1" applyAlignment="1">
      <alignment horizontal="center"/>
    </xf>
    <xf numFmtId="3" fontId="22" fillId="2" borderId="2" xfId="1" applyNumberFormat="1" applyFont="1" applyFill="1" applyBorder="1" applyAlignment="1">
      <alignment horizontal="center"/>
    </xf>
    <xf numFmtId="10" fontId="22" fillId="2" borderId="2" xfId="1" applyNumberFormat="1" applyFont="1" applyFill="1" applyBorder="1" applyAlignment="1">
      <alignment horizontal="center"/>
    </xf>
    <xf numFmtId="164" fontId="22" fillId="2" borderId="2" xfId="1" applyNumberFormat="1" applyFont="1" applyFill="1" applyBorder="1" applyAlignment="1">
      <alignment horizontal="center"/>
    </xf>
    <xf numFmtId="49" fontId="22" fillId="2" borderId="2" xfId="1" applyNumberFormat="1" applyFont="1" applyFill="1" applyBorder="1" applyAlignment="1">
      <alignment horizontal="left" wrapText="1"/>
    </xf>
    <xf numFmtId="4" fontId="22" fillId="2" borderId="2" xfId="1" applyNumberFormat="1" applyFont="1" applyFill="1" applyBorder="1" applyAlignment="1">
      <alignment horizontal="center"/>
    </xf>
    <xf numFmtId="3" fontId="22" fillId="8" borderId="2" xfId="1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49" fontId="20" fillId="2" borderId="2" xfId="2" applyNumberFormat="1" applyFont="1" applyFill="1" applyBorder="1" applyAlignment="1" applyProtection="1">
      <alignment horizontal="left" wrapText="1"/>
    </xf>
    <xf numFmtId="0" fontId="1" fillId="2" borderId="0" xfId="0" applyFont="1" applyFill="1" applyAlignment="1">
      <alignment horizontal="right" vertical="center" wrapText="1"/>
    </xf>
    <xf numFmtId="164" fontId="4" fillId="2" borderId="0" xfId="1" applyNumberFormat="1" applyFill="1"/>
    <xf numFmtId="0" fontId="0" fillId="0" borderId="2" xfId="0" applyBorder="1" applyAlignment="1">
      <alignment horizontal="center"/>
    </xf>
    <xf numFmtId="43" fontId="3" fillId="0" borderId="2" xfId="4" applyFont="1" applyBorder="1"/>
    <xf numFmtId="43" fontId="3" fillId="2" borderId="2" xfId="4" applyFont="1" applyFill="1" applyBorder="1" applyAlignment="1">
      <alignment horizontal="center"/>
    </xf>
    <xf numFmtId="0" fontId="20" fillId="2" borderId="0" xfId="1" applyNumberFormat="1" applyFont="1" applyFill="1" applyAlignment="1">
      <alignment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left" wrapText="1"/>
    </xf>
    <xf numFmtId="0" fontId="20" fillId="2" borderId="0" xfId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/>
    </xf>
    <xf numFmtId="0" fontId="20" fillId="2" borderId="3" xfId="1" applyFont="1" applyFill="1" applyBorder="1" applyAlignment="1">
      <alignment horizontal="center" vertical="center" wrapText="1"/>
    </xf>
    <xf numFmtId="0" fontId="20" fillId="2" borderId="4" xfId="1" applyFont="1" applyFill="1" applyBorder="1" applyAlignment="1">
      <alignment horizontal="center" vertical="center" wrapText="1"/>
    </xf>
    <xf numFmtId="0" fontId="20" fillId="2" borderId="5" xfId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0" fillId="2" borderId="6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8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9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/>
    </xf>
    <xf numFmtId="0" fontId="20" fillId="2" borderId="0" xfId="1" applyNumberFormat="1" applyFont="1" applyFill="1" applyAlignment="1">
      <alignment horizontal="left" wrapText="1"/>
    </xf>
    <xf numFmtId="0" fontId="11" fillId="3" borderId="2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9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17" fillId="6" borderId="2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17" fillId="7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43" fontId="0" fillId="0" borderId="0" xfId="4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3" fontId="6" fillId="2" borderId="1" xfId="4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3" fontId="6" fillId="2" borderId="9" xfId="4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3" borderId="2" xfId="1" applyFont="1" applyFill="1" applyBorder="1" applyAlignment="1">
      <alignment vertical="center"/>
    </xf>
    <xf numFmtId="43" fontId="0" fillId="0" borderId="2" xfId="4" applyFont="1" applyBorder="1"/>
    <xf numFmtId="43" fontId="17" fillId="0" borderId="2" xfId="4" applyFont="1" applyBorder="1"/>
    <xf numFmtId="165" fontId="3" fillId="2" borderId="2" xfId="4" applyNumberFormat="1" applyFont="1" applyFill="1" applyBorder="1" applyAlignment="1">
      <alignment horizontal="center"/>
    </xf>
    <xf numFmtId="43" fontId="3" fillId="2" borderId="2" xfId="4" applyNumberFormat="1" applyFont="1" applyFill="1" applyBorder="1" applyAlignment="1">
      <alignment horizontal="center"/>
    </xf>
    <xf numFmtId="43" fontId="23" fillId="2" borderId="2" xfId="4" applyNumberFormat="1" applyFont="1" applyFill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3" fontId="17" fillId="0" borderId="0" xfId="4" applyFont="1"/>
  </cellXfs>
  <cellStyles count="5">
    <cellStyle name="Обычный" xfId="0" builtinId="0"/>
    <cellStyle name="Обычный 2" xfId="3"/>
    <cellStyle name="Обычный 3" xfId="1"/>
    <cellStyle name="Обычный_МЕДИКАМЕНТЫ" xfId="2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1533526</xdr:colOff>
      <xdr:row>27</xdr:row>
      <xdr:rowOff>209551</xdr:rowOff>
    </xdr:from>
    <xdr:to>
      <xdr:col>2</xdr:col>
      <xdr:colOff>1059527</xdr:colOff>
      <xdr:row>30</xdr:row>
      <xdr:rowOff>57150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962151" y="14039850"/>
          <a:ext cx="1935826" cy="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1800225</xdr:colOff>
      <xdr:row>34</xdr:row>
      <xdr:rowOff>104775</xdr:rowOff>
    </xdr:from>
    <xdr:to>
      <xdr:col>2</xdr:col>
      <xdr:colOff>1190625</xdr:colOff>
      <xdr:row>37</xdr:row>
      <xdr:rowOff>89866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228850" y="14039850"/>
          <a:ext cx="1800225" cy="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0;&#1054;/_&#1056;&#1045;&#1047;&#1059;&#1051;&#1068;&#1058;&#1040;&#1058;&#1048;&#1042;&#1053;&#1054;&#1057;&#1058;&#1068;/2025%20&#1075;&#1086;&#1076;/&#1043;&#1054;&#1044;/&#1088;&#1072;&#1089;&#1095;&#1077;&#1090;%20&#1092;&#1080;&#1085;&#1072;&#1085;&#1089;&#1080;&#1088;&#1086;&#1074;&#1072;&#1085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по группам"/>
      <sheetName val="расчёт средств"/>
      <sheetName val="результат"/>
      <sheetName val="1 группа"/>
      <sheetName val="численность"/>
      <sheetName val="численность согаз"/>
      <sheetName val="численность капитал"/>
      <sheetName val="численность макс"/>
      <sheetName val="Справка"/>
    </sheetNames>
    <sheetDataSet>
      <sheetData sheetId="0"/>
      <sheetData sheetId="1"/>
      <sheetData sheetId="2"/>
      <sheetData sheetId="3"/>
      <sheetData sheetId="4">
        <row r="12">
          <cell r="R12">
            <v>790334.61</v>
          </cell>
          <cell r="U12">
            <v>140351.59</v>
          </cell>
          <cell r="X12">
            <v>902182.91</v>
          </cell>
        </row>
        <row r="13">
          <cell r="R13">
            <v>49939.83</v>
          </cell>
          <cell r="U13">
            <v>63500.37</v>
          </cell>
          <cell r="X13">
            <v>298876.51</v>
          </cell>
        </row>
        <row r="19">
          <cell r="R19">
            <v>46263.47</v>
          </cell>
          <cell r="U19">
            <v>94740.49</v>
          </cell>
          <cell r="X19">
            <v>1409596.8699999999</v>
          </cell>
        </row>
        <row r="28">
          <cell r="R28">
            <v>1115715.3</v>
          </cell>
          <cell r="U28">
            <v>2300406.0299999998</v>
          </cell>
          <cell r="X28">
            <v>1392265.67</v>
          </cell>
        </row>
        <row r="31">
          <cell r="R31">
            <v>349524.32</v>
          </cell>
          <cell r="U31">
            <v>477233.04</v>
          </cell>
          <cell r="X31">
            <v>363139.33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62"/>
  <sheetViews>
    <sheetView zoomScale="72" zoomScaleNormal="72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16" sqref="G16"/>
    </sheetView>
  </sheetViews>
  <sheetFormatPr defaultColWidth="8.85546875" defaultRowHeight="12.75"/>
  <cols>
    <col min="1" max="1" width="13.28515625" style="8" customWidth="1"/>
    <col min="2" max="2" width="7.28515625" style="8" customWidth="1"/>
    <col min="3" max="3" width="43.7109375" style="12" customWidth="1"/>
    <col min="4" max="4" width="21.28515625" style="8" customWidth="1"/>
    <col min="5" max="5" width="21.85546875" style="8" customWidth="1"/>
    <col min="6" max="6" width="13.28515625" style="8" customWidth="1"/>
    <col min="7" max="7" width="12.28515625" style="8" customWidth="1"/>
    <col min="8" max="8" width="14.5703125" style="8" customWidth="1"/>
    <col min="9" max="9" width="10" style="8" customWidth="1"/>
    <col min="10" max="10" width="12.140625" style="8" customWidth="1"/>
    <col min="11" max="11" width="16.85546875" style="8" customWidth="1"/>
    <col min="12" max="12" width="8.28515625" style="8" customWidth="1"/>
    <col min="13" max="13" width="12.140625" style="8" customWidth="1"/>
    <col min="14" max="14" width="9.7109375" style="8" customWidth="1"/>
    <col min="15" max="15" width="10.7109375" style="8" customWidth="1"/>
    <col min="16" max="16" width="9.7109375" style="8" customWidth="1"/>
    <col min="17" max="17" width="8.140625" style="8" customWidth="1"/>
    <col min="18" max="18" width="9" style="8" customWidth="1"/>
    <col min="19" max="19" width="9.5703125" style="8" customWidth="1"/>
    <col min="20" max="20" width="10.140625" style="8" customWidth="1"/>
    <col min="21" max="21" width="9.42578125" style="8" customWidth="1"/>
    <col min="22" max="22" width="7.7109375" style="8" customWidth="1"/>
    <col min="23" max="23" width="9.140625" style="8" customWidth="1"/>
    <col min="24" max="24" width="42.7109375" style="10" customWidth="1"/>
    <col min="25" max="27" width="8.85546875" style="8" customWidth="1"/>
    <col min="28" max="16384" width="8.85546875" style="8"/>
  </cols>
  <sheetData>
    <row r="1" spans="1:39" s="1" customFormat="1" ht="19.5" customHeight="1">
      <c r="B1" s="2"/>
      <c r="C1" s="2"/>
      <c r="D1" s="2"/>
      <c r="E1" s="2"/>
      <c r="F1" s="4"/>
      <c r="G1" s="4"/>
      <c r="H1" s="4"/>
      <c r="I1" s="4"/>
      <c r="J1" s="4"/>
      <c r="K1" s="4"/>
      <c r="L1" s="4"/>
      <c r="Q1" s="4"/>
      <c r="R1" s="4"/>
      <c r="S1" s="4"/>
      <c r="T1" s="4"/>
      <c r="U1" s="79" t="s">
        <v>45</v>
      </c>
      <c r="V1" s="79"/>
      <c r="W1" s="79"/>
      <c r="X1" s="79"/>
      <c r="Y1" s="3"/>
      <c r="Z1" s="3"/>
    </row>
    <row r="2" spans="1:39" s="1" customFormat="1" ht="15" customHeight="1">
      <c r="A2" s="80" t="s">
        <v>96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39" s="1" customFormat="1" ht="23.45" customHeight="1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70" t="s">
        <v>133</v>
      </c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</row>
    <row r="4" spans="1:39" s="1" customFormat="1" ht="23.45" customHeight="1">
      <c r="A4" s="46"/>
      <c r="B4" s="67"/>
      <c r="C4" s="68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</row>
    <row r="5" spans="1:39" s="1" customFormat="1" ht="18" customHeight="1">
      <c r="A5" s="82" t="s">
        <v>103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5"/>
    </row>
    <row r="6" spans="1:39" s="1" customFormat="1" ht="15">
      <c r="A6" s="5"/>
      <c r="B6" s="6"/>
      <c r="C6" s="6"/>
      <c r="D6" s="6"/>
      <c r="E6" s="6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9"/>
      <c r="Y6" s="5"/>
    </row>
    <row r="7" spans="1:39" ht="66" customHeight="1">
      <c r="A7" s="91" t="s">
        <v>0</v>
      </c>
      <c r="B7" s="76"/>
      <c r="C7" s="93" t="s">
        <v>1</v>
      </c>
      <c r="D7" s="83" t="s">
        <v>104</v>
      </c>
      <c r="E7" s="84"/>
      <c r="F7" s="85"/>
      <c r="G7" s="86" t="s">
        <v>84</v>
      </c>
      <c r="H7" s="87"/>
      <c r="I7" s="83" t="s">
        <v>2</v>
      </c>
      <c r="J7" s="84"/>
      <c r="K7" s="84"/>
      <c r="L7" s="84"/>
      <c r="M7" s="85"/>
      <c r="N7" s="83" t="s">
        <v>3</v>
      </c>
      <c r="O7" s="84"/>
      <c r="P7" s="84"/>
      <c r="Q7" s="84"/>
      <c r="R7" s="85"/>
      <c r="S7" s="88" t="s">
        <v>4</v>
      </c>
      <c r="T7" s="89"/>
      <c r="U7" s="89"/>
      <c r="V7" s="89"/>
      <c r="W7" s="90"/>
      <c r="X7" s="91" t="s">
        <v>5</v>
      </c>
      <c r="Y7" s="7"/>
    </row>
    <row r="8" spans="1:39" ht="134.25" customHeight="1">
      <c r="A8" s="92"/>
      <c r="B8" s="76"/>
      <c r="C8" s="93"/>
      <c r="D8" s="48" t="s">
        <v>35</v>
      </c>
      <c r="E8" s="48" t="s">
        <v>36</v>
      </c>
      <c r="F8" s="48" t="s">
        <v>92</v>
      </c>
      <c r="G8" s="49" t="s">
        <v>82</v>
      </c>
      <c r="H8" s="49" t="s">
        <v>83</v>
      </c>
      <c r="I8" s="48" t="s">
        <v>6</v>
      </c>
      <c r="J8" s="48" t="s">
        <v>7</v>
      </c>
      <c r="K8" s="48" t="s">
        <v>8</v>
      </c>
      <c r="L8" s="48" t="s">
        <v>9</v>
      </c>
      <c r="M8" s="48" t="s">
        <v>10</v>
      </c>
      <c r="N8" s="48" t="s">
        <v>6</v>
      </c>
      <c r="O8" s="48" t="s">
        <v>7</v>
      </c>
      <c r="P8" s="48" t="s">
        <v>8</v>
      </c>
      <c r="Q8" s="48" t="s">
        <v>9</v>
      </c>
      <c r="R8" s="48" t="s">
        <v>10</v>
      </c>
      <c r="S8" s="48" t="s">
        <v>91</v>
      </c>
      <c r="T8" s="48" t="s">
        <v>7</v>
      </c>
      <c r="U8" s="48" t="s">
        <v>8</v>
      </c>
      <c r="V8" s="48" t="s">
        <v>9</v>
      </c>
      <c r="W8" s="48" t="s">
        <v>10</v>
      </c>
      <c r="X8" s="92"/>
      <c r="Y8" s="7"/>
    </row>
    <row r="9" spans="1:39" ht="48" customHeight="1">
      <c r="A9" s="76" t="s">
        <v>2</v>
      </c>
      <c r="B9" s="50">
        <v>1</v>
      </c>
      <c r="C9" s="69" t="s">
        <v>100</v>
      </c>
      <c r="D9" s="58">
        <v>1450819</v>
      </c>
      <c r="E9" s="58">
        <v>1309386</v>
      </c>
      <c r="F9" s="59">
        <v>90.25</v>
      </c>
      <c r="G9" s="59"/>
      <c r="H9" s="59">
        <v>8.4600000000000009</v>
      </c>
      <c r="I9" s="60">
        <v>27</v>
      </c>
      <c r="J9" s="61">
        <v>19</v>
      </c>
      <c r="K9" s="62">
        <f>J9/I9</f>
        <v>0.70370370370370372</v>
      </c>
      <c r="L9" s="60">
        <v>105</v>
      </c>
      <c r="M9" s="63">
        <v>59</v>
      </c>
      <c r="N9" s="61" t="s">
        <v>11</v>
      </c>
      <c r="O9" s="61" t="s">
        <v>11</v>
      </c>
      <c r="P9" s="61" t="s">
        <v>11</v>
      </c>
      <c r="Q9" s="61" t="s">
        <v>11</v>
      </c>
      <c r="R9" s="61" t="s">
        <v>11</v>
      </c>
      <c r="S9" s="61" t="s">
        <v>11</v>
      </c>
      <c r="T9" s="63" t="s">
        <v>11</v>
      </c>
      <c r="U9" s="61" t="s">
        <v>11</v>
      </c>
      <c r="V9" s="61" t="s">
        <v>11</v>
      </c>
      <c r="W9" s="63" t="s">
        <v>11</v>
      </c>
      <c r="X9" s="64" t="s">
        <v>110</v>
      </c>
      <c r="Y9" s="7"/>
    </row>
    <row r="10" spans="1:39" ht="69.75" customHeight="1">
      <c r="A10" s="76"/>
      <c r="B10" s="50">
        <v>2</v>
      </c>
      <c r="C10" s="69" t="s">
        <v>12</v>
      </c>
      <c r="D10" s="58">
        <v>31697</v>
      </c>
      <c r="E10" s="58">
        <v>21006</v>
      </c>
      <c r="F10" s="59">
        <v>66.27</v>
      </c>
      <c r="G10" s="59"/>
      <c r="H10" s="59">
        <v>-4.5199999999999996</v>
      </c>
      <c r="I10" s="60">
        <v>27</v>
      </c>
      <c r="J10" s="61">
        <v>8</v>
      </c>
      <c r="K10" s="62">
        <f t="shared" ref="K10" si="0">J10/I10</f>
        <v>0.29629629629629628</v>
      </c>
      <c r="L10" s="60">
        <v>105</v>
      </c>
      <c r="M10" s="63">
        <v>25.5</v>
      </c>
      <c r="N10" s="61" t="s">
        <v>11</v>
      </c>
      <c r="O10" s="61" t="s">
        <v>11</v>
      </c>
      <c r="P10" s="61" t="s">
        <v>11</v>
      </c>
      <c r="Q10" s="61" t="s">
        <v>11</v>
      </c>
      <c r="R10" s="61" t="s">
        <v>11</v>
      </c>
      <c r="S10" s="61" t="s">
        <v>11</v>
      </c>
      <c r="T10" s="63" t="s">
        <v>11</v>
      </c>
      <c r="U10" s="61" t="s">
        <v>11</v>
      </c>
      <c r="V10" s="61" t="s">
        <v>11</v>
      </c>
      <c r="W10" s="63" t="s">
        <v>11</v>
      </c>
      <c r="X10" s="64" t="s">
        <v>111</v>
      </c>
      <c r="Y10" s="7"/>
    </row>
    <row r="11" spans="1:39" ht="52.5" customHeight="1">
      <c r="A11" s="48" t="s">
        <v>3</v>
      </c>
      <c r="B11" s="51">
        <v>1</v>
      </c>
      <c r="C11" s="69" t="s">
        <v>13</v>
      </c>
      <c r="D11" s="58">
        <v>655830</v>
      </c>
      <c r="E11" s="58">
        <v>648744</v>
      </c>
      <c r="F11" s="59">
        <v>98.92</v>
      </c>
      <c r="G11" s="59">
        <v>-23.33</v>
      </c>
      <c r="H11" s="59"/>
      <c r="I11" s="61" t="s">
        <v>11</v>
      </c>
      <c r="J11" s="61" t="s">
        <v>11</v>
      </c>
      <c r="K11" s="61" t="s">
        <v>11</v>
      </c>
      <c r="L11" s="61" t="s">
        <v>11</v>
      </c>
      <c r="M11" s="61" t="s">
        <v>11</v>
      </c>
      <c r="N11" s="66">
        <v>13</v>
      </c>
      <c r="O11" s="61">
        <v>8</v>
      </c>
      <c r="P11" s="63">
        <f>O11/N11*100</f>
        <v>61.53846153846154</v>
      </c>
      <c r="Q11" s="60">
        <v>70</v>
      </c>
      <c r="R11" s="63">
        <v>38</v>
      </c>
      <c r="S11" s="65"/>
      <c r="T11" s="61"/>
      <c r="U11" s="65"/>
      <c r="V11" s="65"/>
      <c r="W11" s="61"/>
      <c r="X11" s="64" t="s">
        <v>112</v>
      </c>
      <c r="Y11" s="7"/>
    </row>
    <row r="12" spans="1:39" ht="53.25" customHeight="1">
      <c r="A12" s="76" t="s">
        <v>44</v>
      </c>
      <c r="B12" s="50">
        <v>1</v>
      </c>
      <c r="C12" s="69" t="s">
        <v>14</v>
      </c>
      <c r="D12" s="58">
        <v>59231</v>
      </c>
      <c r="E12" s="58">
        <v>58495</v>
      </c>
      <c r="F12" s="59">
        <v>98.76</v>
      </c>
      <c r="G12" s="59">
        <v>-100</v>
      </c>
      <c r="H12" s="59">
        <v>-6.99</v>
      </c>
      <c r="I12" s="61" t="s">
        <v>11</v>
      </c>
      <c r="J12" s="61" t="s">
        <v>11</v>
      </c>
      <c r="K12" s="61" t="s">
        <v>11</v>
      </c>
      <c r="L12" s="61" t="s">
        <v>11</v>
      </c>
      <c r="M12" s="61" t="s">
        <v>11</v>
      </c>
      <c r="N12" s="61" t="s">
        <v>11</v>
      </c>
      <c r="O12" s="61" t="s">
        <v>11</v>
      </c>
      <c r="P12" s="61" t="s">
        <v>11</v>
      </c>
      <c r="Q12" s="61" t="s">
        <v>11</v>
      </c>
      <c r="R12" s="61" t="s">
        <v>11</v>
      </c>
      <c r="S12" s="60">
        <v>33</v>
      </c>
      <c r="T12" s="61">
        <v>13</v>
      </c>
      <c r="U12" s="65">
        <f>T12/S12*100</f>
        <v>39.393939393939391</v>
      </c>
      <c r="V12" s="60">
        <v>140</v>
      </c>
      <c r="W12" s="63">
        <v>37.5</v>
      </c>
      <c r="X12" s="64" t="s">
        <v>113</v>
      </c>
      <c r="Y12" s="7"/>
    </row>
    <row r="13" spans="1:39" ht="46.5">
      <c r="A13" s="76"/>
      <c r="B13" s="50">
        <v>2</v>
      </c>
      <c r="C13" s="69" t="s">
        <v>15</v>
      </c>
      <c r="D13" s="58">
        <v>348206</v>
      </c>
      <c r="E13" s="58">
        <v>308796</v>
      </c>
      <c r="F13" s="59">
        <v>88.68</v>
      </c>
      <c r="G13" s="59">
        <v>66.783688896354647</v>
      </c>
      <c r="H13" s="59">
        <v>0.92</v>
      </c>
      <c r="I13" s="61" t="s">
        <v>11</v>
      </c>
      <c r="J13" s="61" t="s">
        <v>11</v>
      </c>
      <c r="K13" s="61" t="s">
        <v>11</v>
      </c>
      <c r="L13" s="61" t="s">
        <v>11</v>
      </c>
      <c r="M13" s="61" t="s">
        <v>11</v>
      </c>
      <c r="N13" s="61" t="s">
        <v>11</v>
      </c>
      <c r="O13" s="61" t="s">
        <v>11</v>
      </c>
      <c r="P13" s="61" t="s">
        <v>11</v>
      </c>
      <c r="Q13" s="61" t="s">
        <v>11</v>
      </c>
      <c r="R13" s="61" t="s">
        <v>11</v>
      </c>
      <c r="S13" s="60">
        <v>33</v>
      </c>
      <c r="T13" s="61">
        <v>21</v>
      </c>
      <c r="U13" s="65">
        <f t="shared" ref="U13:U31" si="1">T13/S13*100</f>
        <v>63.636363636363633</v>
      </c>
      <c r="V13" s="60">
        <v>140</v>
      </c>
      <c r="W13" s="63">
        <v>62.5</v>
      </c>
      <c r="X13" s="64" t="s">
        <v>114</v>
      </c>
      <c r="Y13" s="7"/>
    </row>
    <row r="14" spans="1:39" ht="46.5">
      <c r="A14" s="76"/>
      <c r="B14" s="50">
        <v>3</v>
      </c>
      <c r="C14" s="69" t="s">
        <v>18</v>
      </c>
      <c r="D14" s="58">
        <v>205248</v>
      </c>
      <c r="E14" s="58">
        <v>172628</v>
      </c>
      <c r="F14" s="59">
        <v>84.11</v>
      </c>
      <c r="G14" s="59">
        <v>212.65</v>
      </c>
      <c r="H14" s="59">
        <v>0.93</v>
      </c>
      <c r="I14" s="61" t="s">
        <v>11</v>
      </c>
      <c r="J14" s="61" t="s">
        <v>11</v>
      </c>
      <c r="K14" s="61" t="s">
        <v>11</v>
      </c>
      <c r="L14" s="61" t="s">
        <v>11</v>
      </c>
      <c r="M14" s="61" t="s">
        <v>11</v>
      </c>
      <c r="N14" s="61" t="s">
        <v>11</v>
      </c>
      <c r="O14" s="61" t="s">
        <v>11</v>
      </c>
      <c r="P14" s="61" t="s">
        <v>11</v>
      </c>
      <c r="Q14" s="61" t="s">
        <v>11</v>
      </c>
      <c r="R14" s="61" t="s">
        <v>11</v>
      </c>
      <c r="S14" s="60">
        <v>33</v>
      </c>
      <c r="T14" s="61">
        <v>15</v>
      </c>
      <c r="U14" s="65">
        <f t="shared" si="1"/>
        <v>45.454545454545453</v>
      </c>
      <c r="V14" s="60">
        <v>140</v>
      </c>
      <c r="W14" s="63">
        <v>42</v>
      </c>
      <c r="X14" s="64" t="s">
        <v>115</v>
      </c>
      <c r="Y14" s="7"/>
    </row>
    <row r="15" spans="1:39" ht="46.5">
      <c r="A15" s="76"/>
      <c r="B15" s="50">
        <v>4</v>
      </c>
      <c r="C15" s="69" t="s">
        <v>16</v>
      </c>
      <c r="D15" s="58">
        <v>83751</v>
      </c>
      <c r="E15" s="58">
        <v>90764</v>
      </c>
      <c r="F15" s="59">
        <v>108.37</v>
      </c>
      <c r="G15" s="59">
        <v>-100</v>
      </c>
      <c r="H15" s="59">
        <v>1.48</v>
      </c>
      <c r="I15" s="61" t="s">
        <v>11</v>
      </c>
      <c r="J15" s="61" t="s">
        <v>11</v>
      </c>
      <c r="K15" s="61" t="s">
        <v>11</v>
      </c>
      <c r="L15" s="61" t="s">
        <v>11</v>
      </c>
      <c r="M15" s="61" t="s">
        <v>11</v>
      </c>
      <c r="N15" s="61" t="s">
        <v>11</v>
      </c>
      <c r="O15" s="61" t="s">
        <v>11</v>
      </c>
      <c r="P15" s="61" t="s">
        <v>11</v>
      </c>
      <c r="Q15" s="61" t="s">
        <v>11</v>
      </c>
      <c r="R15" s="61" t="s">
        <v>11</v>
      </c>
      <c r="S15" s="60">
        <v>33</v>
      </c>
      <c r="T15" s="61">
        <v>20</v>
      </c>
      <c r="U15" s="65">
        <f t="shared" si="1"/>
        <v>60.606060606060609</v>
      </c>
      <c r="V15" s="60">
        <v>140</v>
      </c>
      <c r="W15" s="63">
        <v>54</v>
      </c>
      <c r="X15" s="64" t="s">
        <v>116</v>
      </c>
      <c r="Y15" s="7"/>
    </row>
    <row r="16" spans="1:39" ht="69.75">
      <c r="A16" s="76"/>
      <c r="B16" s="50">
        <v>5</v>
      </c>
      <c r="C16" s="69" t="s">
        <v>17</v>
      </c>
      <c r="D16" s="58">
        <v>157515</v>
      </c>
      <c r="E16" s="58">
        <v>137945</v>
      </c>
      <c r="F16" s="59">
        <v>87.58</v>
      </c>
      <c r="G16" s="59">
        <v>100</v>
      </c>
      <c r="H16" s="59">
        <v>-3.33</v>
      </c>
      <c r="I16" s="61" t="s">
        <v>11</v>
      </c>
      <c r="J16" s="61" t="s">
        <v>11</v>
      </c>
      <c r="K16" s="61" t="s">
        <v>11</v>
      </c>
      <c r="L16" s="61" t="s">
        <v>11</v>
      </c>
      <c r="M16" s="61" t="s">
        <v>11</v>
      </c>
      <c r="N16" s="61" t="s">
        <v>11</v>
      </c>
      <c r="O16" s="61" t="s">
        <v>11</v>
      </c>
      <c r="P16" s="61" t="s">
        <v>11</v>
      </c>
      <c r="Q16" s="61" t="s">
        <v>11</v>
      </c>
      <c r="R16" s="61" t="s">
        <v>11</v>
      </c>
      <c r="S16" s="60">
        <v>33</v>
      </c>
      <c r="T16" s="61">
        <v>25</v>
      </c>
      <c r="U16" s="65">
        <f t="shared" si="1"/>
        <v>75.757575757575751</v>
      </c>
      <c r="V16" s="60">
        <v>140</v>
      </c>
      <c r="W16" s="63">
        <v>71</v>
      </c>
      <c r="X16" s="64" t="s">
        <v>117</v>
      </c>
      <c r="Y16" s="7"/>
    </row>
    <row r="17" spans="1:25" ht="46.5">
      <c r="A17" s="76"/>
      <c r="B17" s="50">
        <v>6</v>
      </c>
      <c r="C17" s="69" t="s">
        <v>97</v>
      </c>
      <c r="D17" s="58">
        <v>108228</v>
      </c>
      <c r="E17" s="58">
        <v>91095</v>
      </c>
      <c r="F17" s="59">
        <v>84.17</v>
      </c>
      <c r="G17" s="59">
        <v>57.66</v>
      </c>
      <c r="H17" s="59">
        <v>-6.71</v>
      </c>
      <c r="I17" s="61" t="s">
        <v>11</v>
      </c>
      <c r="J17" s="61" t="s">
        <v>11</v>
      </c>
      <c r="K17" s="61" t="s">
        <v>11</v>
      </c>
      <c r="L17" s="61" t="s">
        <v>11</v>
      </c>
      <c r="M17" s="61" t="s">
        <v>11</v>
      </c>
      <c r="N17" s="61" t="s">
        <v>11</v>
      </c>
      <c r="O17" s="61" t="s">
        <v>11</v>
      </c>
      <c r="P17" s="61" t="s">
        <v>11</v>
      </c>
      <c r="Q17" s="61" t="s">
        <v>11</v>
      </c>
      <c r="R17" s="61" t="s">
        <v>11</v>
      </c>
      <c r="S17" s="60">
        <v>33</v>
      </c>
      <c r="T17" s="61">
        <v>19</v>
      </c>
      <c r="U17" s="65">
        <f t="shared" si="1"/>
        <v>57.575757575757578</v>
      </c>
      <c r="V17" s="60">
        <v>140</v>
      </c>
      <c r="W17" s="63">
        <v>47.5</v>
      </c>
      <c r="X17" s="64" t="s">
        <v>118</v>
      </c>
      <c r="Y17" s="7"/>
    </row>
    <row r="18" spans="1:25" ht="69.75">
      <c r="A18" s="76"/>
      <c r="B18" s="50">
        <v>7</v>
      </c>
      <c r="C18" s="69" t="s">
        <v>19</v>
      </c>
      <c r="D18" s="58">
        <v>76890</v>
      </c>
      <c r="E18" s="58">
        <v>68210</v>
      </c>
      <c r="F18" s="59">
        <v>88.71</v>
      </c>
      <c r="G18" s="59">
        <v>1.32</v>
      </c>
      <c r="H18" s="59">
        <v>15.3</v>
      </c>
      <c r="I18" s="61" t="s">
        <v>11</v>
      </c>
      <c r="J18" s="61" t="s">
        <v>11</v>
      </c>
      <c r="K18" s="61" t="s">
        <v>11</v>
      </c>
      <c r="L18" s="61" t="s">
        <v>11</v>
      </c>
      <c r="M18" s="61" t="s">
        <v>11</v>
      </c>
      <c r="N18" s="61" t="s">
        <v>11</v>
      </c>
      <c r="O18" s="61" t="s">
        <v>11</v>
      </c>
      <c r="P18" s="61" t="s">
        <v>11</v>
      </c>
      <c r="Q18" s="61" t="s">
        <v>11</v>
      </c>
      <c r="R18" s="61" t="s">
        <v>11</v>
      </c>
      <c r="S18" s="60">
        <v>33</v>
      </c>
      <c r="T18" s="61">
        <v>24</v>
      </c>
      <c r="U18" s="65">
        <f t="shared" si="1"/>
        <v>72.727272727272734</v>
      </c>
      <c r="V18" s="60">
        <v>140</v>
      </c>
      <c r="W18" s="63">
        <v>64.5</v>
      </c>
      <c r="X18" s="64" t="s">
        <v>119</v>
      </c>
      <c r="Y18" s="7"/>
    </row>
    <row r="19" spans="1:25" ht="46.5">
      <c r="A19" s="76"/>
      <c r="B19" s="50">
        <v>8</v>
      </c>
      <c r="C19" s="69" t="s">
        <v>20</v>
      </c>
      <c r="D19" s="58">
        <v>80093</v>
      </c>
      <c r="E19" s="58">
        <v>76224</v>
      </c>
      <c r="F19" s="59">
        <v>95.17</v>
      </c>
      <c r="G19" s="59">
        <v>-100</v>
      </c>
      <c r="H19" s="59">
        <v>-0.63</v>
      </c>
      <c r="I19" s="61" t="s">
        <v>11</v>
      </c>
      <c r="J19" s="61" t="s">
        <v>11</v>
      </c>
      <c r="K19" s="61" t="s">
        <v>11</v>
      </c>
      <c r="L19" s="61" t="s">
        <v>11</v>
      </c>
      <c r="M19" s="61" t="s">
        <v>11</v>
      </c>
      <c r="N19" s="61" t="s">
        <v>11</v>
      </c>
      <c r="O19" s="61" t="s">
        <v>11</v>
      </c>
      <c r="P19" s="61" t="s">
        <v>11</v>
      </c>
      <c r="Q19" s="61" t="s">
        <v>11</v>
      </c>
      <c r="R19" s="61" t="s">
        <v>11</v>
      </c>
      <c r="S19" s="60">
        <v>33</v>
      </c>
      <c r="T19" s="61">
        <v>21</v>
      </c>
      <c r="U19" s="65">
        <f t="shared" si="1"/>
        <v>63.636363636363633</v>
      </c>
      <c r="V19" s="60">
        <v>140</v>
      </c>
      <c r="W19" s="63">
        <v>60</v>
      </c>
      <c r="X19" s="64" t="s">
        <v>120</v>
      </c>
      <c r="Y19" s="7"/>
    </row>
    <row r="20" spans="1:25" ht="46.5">
      <c r="A20" s="76"/>
      <c r="B20" s="50">
        <v>9</v>
      </c>
      <c r="C20" s="69" t="s">
        <v>21</v>
      </c>
      <c r="D20" s="58">
        <v>80972</v>
      </c>
      <c r="E20" s="58">
        <v>71733</v>
      </c>
      <c r="F20" s="59">
        <v>88.59</v>
      </c>
      <c r="G20" s="59">
        <v>-100</v>
      </c>
      <c r="H20" s="59">
        <v>-7.13</v>
      </c>
      <c r="I20" s="61" t="s">
        <v>11</v>
      </c>
      <c r="J20" s="61" t="s">
        <v>11</v>
      </c>
      <c r="K20" s="61" t="s">
        <v>11</v>
      </c>
      <c r="L20" s="61" t="s">
        <v>11</v>
      </c>
      <c r="M20" s="61" t="s">
        <v>11</v>
      </c>
      <c r="N20" s="61" t="s">
        <v>11</v>
      </c>
      <c r="O20" s="61" t="s">
        <v>11</v>
      </c>
      <c r="P20" s="61" t="s">
        <v>11</v>
      </c>
      <c r="Q20" s="61" t="s">
        <v>11</v>
      </c>
      <c r="R20" s="61" t="s">
        <v>11</v>
      </c>
      <c r="S20" s="60">
        <v>33</v>
      </c>
      <c r="T20" s="61">
        <v>16</v>
      </c>
      <c r="U20" s="65">
        <f t="shared" si="1"/>
        <v>48.484848484848484</v>
      </c>
      <c r="V20" s="60">
        <v>140</v>
      </c>
      <c r="W20" s="63">
        <v>42</v>
      </c>
      <c r="X20" s="64" t="s">
        <v>121</v>
      </c>
      <c r="Y20" s="7"/>
    </row>
    <row r="21" spans="1:25" ht="49.5" customHeight="1">
      <c r="A21" s="76"/>
      <c r="B21" s="50">
        <v>10</v>
      </c>
      <c r="C21" s="69" t="s">
        <v>22</v>
      </c>
      <c r="D21" s="58">
        <v>167588</v>
      </c>
      <c r="E21" s="58">
        <v>172325</v>
      </c>
      <c r="F21" s="59">
        <v>102.83</v>
      </c>
      <c r="G21" s="59">
        <v>100</v>
      </c>
      <c r="H21" s="59">
        <v>-2.0699999999999998</v>
      </c>
      <c r="I21" s="61" t="s">
        <v>11</v>
      </c>
      <c r="J21" s="61" t="s">
        <v>11</v>
      </c>
      <c r="K21" s="61" t="s">
        <v>11</v>
      </c>
      <c r="L21" s="61" t="s">
        <v>11</v>
      </c>
      <c r="M21" s="61" t="s">
        <v>11</v>
      </c>
      <c r="N21" s="61" t="s">
        <v>11</v>
      </c>
      <c r="O21" s="61" t="s">
        <v>11</v>
      </c>
      <c r="P21" s="61" t="s">
        <v>11</v>
      </c>
      <c r="Q21" s="61" t="s">
        <v>11</v>
      </c>
      <c r="R21" s="61" t="s">
        <v>11</v>
      </c>
      <c r="S21" s="60">
        <v>33</v>
      </c>
      <c r="T21" s="61">
        <v>17</v>
      </c>
      <c r="U21" s="65">
        <f t="shared" si="1"/>
        <v>51.515151515151516</v>
      </c>
      <c r="V21" s="60">
        <v>140</v>
      </c>
      <c r="W21" s="63">
        <v>52.5</v>
      </c>
      <c r="X21" s="64" t="s">
        <v>122</v>
      </c>
      <c r="Y21" s="7"/>
    </row>
    <row r="22" spans="1:25" ht="42.75" customHeight="1">
      <c r="A22" s="76"/>
      <c r="B22" s="50">
        <v>11</v>
      </c>
      <c r="C22" s="69" t="s">
        <v>23</v>
      </c>
      <c r="D22" s="58">
        <v>357246</v>
      </c>
      <c r="E22" s="58">
        <v>288654</v>
      </c>
      <c r="F22" s="59">
        <v>80.8</v>
      </c>
      <c r="G22" s="59">
        <v>58.29</v>
      </c>
      <c r="H22" s="59">
        <v>20.81</v>
      </c>
      <c r="I22" s="61" t="s">
        <v>11</v>
      </c>
      <c r="J22" s="61" t="s">
        <v>11</v>
      </c>
      <c r="K22" s="61" t="s">
        <v>11</v>
      </c>
      <c r="L22" s="61" t="s">
        <v>11</v>
      </c>
      <c r="M22" s="61" t="s">
        <v>11</v>
      </c>
      <c r="N22" s="61" t="s">
        <v>11</v>
      </c>
      <c r="O22" s="61" t="s">
        <v>11</v>
      </c>
      <c r="P22" s="61" t="s">
        <v>11</v>
      </c>
      <c r="Q22" s="61" t="s">
        <v>11</v>
      </c>
      <c r="R22" s="61" t="s">
        <v>11</v>
      </c>
      <c r="S22" s="60">
        <v>33</v>
      </c>
      <c r="T22" s="61">
        <v>18</v>
      </c>
      <c r="U22" s="65">
        <f t="shared" si="1"/>
        <v>54.54545454545454</v>
      </c>
      <c r="V22" s="60">
        <v>140</v>
      </c>
      <c r="W22" s="63">
        <v>55</v>
      </c>
      <c r="X22" s="64" t="s">
        <v>123</v>
      </c>
      <c r="Y22" s="7"/>
    </row>
    <row r="23" spans="1:25" ht="47.25" customHeight="1">
      <c r="A23" s="76"/>
      <c r="B23" s="50">
        <v>12</v>
      </c>
      <c r="C23" s="69" t="s">
        <v>24</v>
      </c>
      <c r="D23" s="58">
        <v>137871</v>
      </c>
      <c r="E23" s="58">
        <v>135384</v>
      </c>
      <c r="F23" s="59">
        <v>98.2</v>
      </c>
      <c r="G23" s="59">
        <v>100</v>
      </c>
      <c r="H23" s="59">
        <v>3.87</v>
      </c>
      <c r="I23" s="61" t="s">
        <v>11</v>
      </c>
      <c r="J23" s="61" t="s">
        <v>11</v>
      </c>
      <c r="K23" s="61" t="s">
        <v>11</v>
      </c>
      <c r="L23" s="61" t="s">
        <v>11</v>
      </c>
      <c r="M23" s="61" t="s">
        <v>11</v>
      </c>
      <c r="N23" s="61" t="s">
        <v>11</v>
      </c>
      <c r="O23" s="61" t="s">
        <v>11</v>
      </c>
      <c r="P23" s="61" t="s">
        <v>11</v>
      </c>
      <c r="Q23" s="61" t="s">
        <v>11</v>
      </c>
      <c r="R23" s="61" t="s">
        <v>11</v>
      </c>
      <c r="S23" s="60">
        <v>33</v>
      </c>
      <c r="T23" s="61">
        <v>17</v>
      </c>
      <c r="U23" s="65">
        <f t="shared" si="1"/>
        <v>51.515151515151516</v>
      </c>
      <c r="V23" s="60">
        <v>140</v>
      </c>
      <c r="W23" s="63">
        <v>49</v>
      </c>
      <c r="X23" s="64" t="s">
        <v>124</v>
      </c>
      <c r="Y23" s="7"/>
    </row>
    <row r="24" spans="1:25" ht="48" customHeight="1">
      <c r="A24" s="76"/>
      <c r="B24" s="50">
        <v>13</v>
      </c>
      <c r="C24" s="69" t="s">
        <v>25</v>
      </c>
      <c r="D24" s="58">
        <v>357942</v>
      </c>
      <c r="E24" s="58">
        <v>314941</v>
      </c>
      <c r="F24" s="59">
        <v>87.99</v>
      </c>
      <c r="G24" s="59">
        <v>3.9</v>
      </c>
      <c r="H24" s="59">
        <v>-5.79</v>
      </c>
      <c r="I24" s="61" t="s">
        <v>11</v>
      </c>
      <c r="J24" s="61" t="s">
        <v>11</v>
      </c>
      <c r="K24" s="61" t="s">
        <v>11</v>
      </c>
      <c r="L24" s="61" t="s">
        <v>11</v>
      </c>
      <c r="M24" s="61" t="s">
        <v>11</v>
      </c>
      <c r="N24" s="61" t="s">
        <v>11</v>
      </c>
      <c r="O24" s="61" t="s">
        <v>11</v>
      </c>
      <c r="P24" s="61" t="s">
        <v>11</v>
      </c>
      <c r="Q24" s="61" t="s">
        <v>11</v>
      </c>
      <c r="R24" s="61" t="s">
        <v>11</v>
      </c>
      <c r="S24" s="60">
        <v>33</v>
      </c>
      <c r="T24" s="61">
        <v>20</v>
      </c>
      <c r="U24" s="65">
        <f t="shared" si="1"/>
        <v>60.606060606060609</v>
      </c>
      <c r="V24" s="60">
        <v>140</v>
      </c>
      <c r="W24" s="63">
        <v>47</v>
      </c>
      <c r="X24" s="64" t="s">
        <v>125</v>
      </c>
      <c r="Y24" s="7"/>
    </row>
    <row r="25" spans="1:25" ht="46.5">
      <c r="A25" s="76"/>
      <c r="B25" s="50">
        <v>14</v>
      </c>
      <c r="C25" s="69" t="s">
        <v>26</v>
      </c>
      <c r="D25" s="58">
        <v>224450</v>
      </c>
      <c r="E25" s="58">
        <v>201787</v>
      </c>
      <c r="F25" s="59">
        <v>89.9</v>
      </c>
      <c r="G25" s="59">
        <v>263.54000000000002</v>
      </c>
      <c r="H25" s="59">
        <v>3.39</v>
      </c>
      <c r="I25" s="61" t="s">
        <v>11</v>
      </c>
      <c r="J25" s="61" t="s">
        <v>11</v>
      </c>
      <c r="K25" s="61" t="s">
        <v>11</v>
      </c>
      <c r="L25" s="61" t="s">
        <v>11</v>
      </c>
      <c r="M25" s="61" t="s">
        <v>11</v>
      </c>
      <c r="N25" s="61" t="s">
        <v>11</v>
      </c>
      <c r="O25" s="61" t="s">
        <v>11</v>
      </c>
      <c r="P25" s="61" t="s">
        <v>11</v>
      </c>
      <c r="Q25" s="61" t="s">
        <v>11</v>
      </c>
      <c r="R25" s="61" t="s">
        <v>11</v>
      </c>
      <c r="S25" s="60">
        <v>33</v>
      </c>
      <c r="T25" s="61">
        <v>17</v>
      </c>
      <c r="U25" s="65">
        <f t="shared" si="1"/>
        <v>51.515151515151516</v>
      </c>
      <c r="V25" s="60">
        <v>132</v>
      </c>
      <c r="W25" s="63">
        <v>57</v>
      </c>
      <c r="X25" s="64" t="s">
        <v>126</v>
      </c>
      <c r="Y25" s="7"/>
    </row>
    <row r="26" spans="1:25" ht="46.5">
      <c r="A26" s="76"/>
      <c r="B26" s="50">
        <v>15</v>
      </c>
      <c r="C26" s="69" t="s">
        <v>98</v>
      </c>
      <c r="D26" s="58">
        <v>120872</v>
      </c>
      <c r="E26" s="58">
        <v>102060</v>
      </c>
      <c r="F26" s="59">
        <v>84.44</v>
      </c>
      <c r="G26" s="59">
        <v>121.56</v>
      </c>
      <c r="H26" s="59">
        <v>21.18</v>
      </c>
      <c r="I26" s="61" t="s">
        <v>11</v>
      </c>
      <c r="J26" s="61" t="s">
        <v>11</v>
      </c>
      <c r="K26" s="61" t="s">
        <v>11</v>
      </c>
      <c r="L26" s="61" t="s">
        <v>11</v>
      </c>
      <c r="M26" s="61" t="s">
        <v>11</v>
      </c>
      <c r="N26" s="61" t="s">
        <v>11</v>
      </c>
      <c r="O26" s="61" t="s">
        <v>11</v>
      </c>
      <c r="P26" s="61" t="s">
        <v>11</v>
      </c>
      <c r="Q26" s="61" t="s">
        <v>11</v>
      </c>
      <c r="R26" s="61" t="s">
        <v>11</v>
      </c>
      <c r="S26" s="60">
        <v>33</v>
      </c>
      <c r="T26" s="61">
        <v>18</v>
      </c>
      <c r="U26" s="65">
        <f t="shared" si="1"/>
        <v>54.54545454545454</v>
      </c>
      <c r="V26" s="60">
        <v>140</v>
      </c>
      <c r="W26" s="63">
        <v>48</v>
      </c>
      <c r="X26" s="64" t="s">
        <v>127</v>
      </c>
      <c r="Y26" s="7"/>
    </row>
    <row r="27" spans="1:25" ht="46.5">
      <c r="A27" s="76"/>
      <c r="B27" s="50">
        <v>16</v>
      </c>
      <c r="C27" s="69" t="s">
        <v>27</v>
      </c>
      <c r="D27" s="58">
        <v>57797</v>
      </c>
      <c r="E27" s="58">
        <v>58152</v>
      </c>
      <c r="F27" s="59">
        <v>100.61</v>
      </c>
      <c r="G27" s="59">
        <v>-100</v>
      </c>
      <c r="H27" s="59">
        <v>-9.9499999999999993</v>
      </c>
      <c r="I27" s="61" t="s">
        <v>11</v>
      </c>
      <c r="J27" s="61" t="s">
        <v>11</v>
      </c>
      <c r="K27" s="61" t="s">
        <v>11</v>
      </c>
      <c r="L27" s="61" t="s">
        <v>11</v>
      </c>
      <c r="M27" s="61" t="s">
        <v>11</v>
      </c>
      <c r="N27" s="61" t="s">
        <v>11</v>
      </c>
      <c r="O27" s="61" t="s">
        <v>11</v>
      </c>
      <c r="P27" s="61" t="s">
        <v>11</v>
      </c>
      <c r="Q27" s="61" t="s">
        <v>11</v>
      </c>
      <c r="R27" s="61" t="s">
        <v>11</v>
      </c>
      <c r="S27" s="60">
        <v>33</v>
      </c>
      <c r="T27" s="61">
        <v>20</v>
      </c>
      <c r="U27" s="65">
        <f t="shared" si="1"/>
        <v>60.606060606060609</v>
      </c>
      <c r="V27" s="60">
        <v>140</v>
      </c>
      <c r="W27" s="63">
        <v>55.5</v>
      </c>
      <c r="X27" s="64" t="s">
        <v>128</v>
      </c>
      <c r="Y27" s="7"/>
    </row>
    <row r="28" spans="1:25" ht="46.5">
      <c r="A28" s="76"/>
      <c r="B28" s="50">
        <v>17</v>
      </c>
      <c r="C28" s="69" t="s">
        <v>28</v>
      </c>
      <c r="D28" s="58">
        <v>309421</v>
      </c>
      <c r="E28" s="58">
        <v>266365</v>
      </c>
      <c r="F28" s="59">
        <v>86.08</v>
      </c>
      <c r="G28" s="59">
        <v>31.6</v>
      </c>
      <c r="H28" s="59">
        <v>-2.76</v>
      </c>
      <c r="I28" s="61" t="s">
        <v>11</v>
      </c>
      <c r="J28" s="61" t="s">
        <v>11</v>
      </c>
      <c r="K28" s="61" t="s">
        <v>11</v>
      </c>
      <c r="L28" s="61" t="s">
        <v>11</v>
      </c>
      <c r="M28" s="61" t="s">
        <v>11</v>
      </c>
      <c r="N28" s="61" t="s">
        <v>11</v>
      </c>
      <c r="O28" s="61" t="s">
        <v>11</v>
      </c>
      <c r="P28" s="61" t="s">
        <v>11</v>
      </c>
      <c r="Q28" s="61" t="s">
        <v>11</v>
      </c>
      <c r="R28" s="61" t="s">
        <v>11</v>
      </c>
      <c r="S28" s="60">
        <v>33</v>
      </c>
      <c r="T28" s="61">
        <v>15</v>
      </c>
      <c r="U28" s="65">
        <f t="shared" si="1"/>
        <v>45.454545454545453</v>
      </c>
      <c r="V28" s="60">
        <v>140</v>
      </c>
      <c r="W28" s="63">
        <v>53</v>
      </c>
      <c r="X28" s="64" t="s">
        <v>129</v>
      </c>
      <c r="Y28" s="7"/>
    </row>
    <row r="29" spans="1:25" ht="46.5">
      <c r="A29" s="76"/>
      <c r="B29" s="50">
        <v>18</v>
      </c>
      <c r="C29" s="69" t="s">
        <v>29</v>
      </c>
      <c r="D29" s="58">
        <v>160402</v>
      </c>
      <c r="E29" s="58">
        <v>134554</v>
      </c>
      <c r="F29" s="59">
        <v>83.89</v>
      </c>
      <c r="G29" s="59">
        <v>-46.89</v>
      </c>
      <c r="H29" s="59">
        <v>11.15</v>
      </c>
      <c r="I29" s="61" t="s">
        <v>11</v>
      </c>
      <c r="J29" s="61" t="s">
        <v>11</v>
      </c>
      <c r="K29" s="61" t="s">
        <v>11</v>
      </c>
      <c r="L29" s="61" t="s">
        <v>11</v>
      </c>
      <c r="M29" s="61" t="s">
        <v>11</v>
      </c>
      <c r="N29" s="61" t="s">
        <v>11</v>
      </c>
      <c r="O29" s="61" t="s">
        <v>11</v>
      </c>
      <c r="P29" s="61" t="s">
        <v>11</v>
      </c>
      <c r="Q29" s="61" t="s">
        <v>11</v>
      </c>
      <c r="R29" s="61" t="s">
        <v>11</v>
      </c>
      <c r="S29" s="60">
        <v>33</v>
      </c>
      <c r="T29" s="61">
        <v>14</v>
      </c>
      <c r="U29" s="65">
        <f t="shared" si="1"/>
        <v>42.424242424242422</v>
      </c>
      <c r="V29" s="60">
        <v>140</v>
      </c>
      <c r="W29" s="63">
        <v>47.5</v>
      </c>
      <c r="X29" s="64" t="s">
        <v>130</v>
      </c>
      <c r="Y29" s="7"/>
    </row>
    <row r="30" spans="1:25" ht="46.5">
      <c r="A30" s="76"/>
      <c r="B30" s="50">
        <v>19</v>
      </c>
      <c r="C30" s="69" t="s">
        <v>30</v>
      </c>
      <c r="D30" s="58">
        <v>221136</v>
      </c>
      <c r="E30" s="58">
        <v>192456</v>
      </c>
      <c r="F30" s="59">
        <v>87.03</v>
      </c>
      <c r="G30" s="59">
        <v>97.56</v>
      </c>
      <c r="H30" s="59">
        <v>24.13</v>
      </c>
      <c r="I30" s="61" t="s">
        <v>11</v>
      </c>
      <c r="J30" s="61" t="s">
        <v>11</v>
      </c>
      <c r="K30" s="61" t="s">
        <v>11</v>
      </c>
      <c r="L30" s="61" t="s">
        <v>11</v>
      </c>
      <c r="M30" s="61" t="s">
        <v>11</v>
      </c>
      <c r="N30" s="61" t="s">
        <v>11</v>
      </c>
      <c r="O30" s="61" t="s">
        <v>11</v>
      </c>
      <c r="P30" s="61" t="s">
        <v>11</v>
      </c>
      <c r="Q30" s="61" t="s">
        <v>11</v>
      </c>
      <c r="R30" s="61" t="s">
        <v>11</v>
      </c>
      <c r="S30" s="60">
        <v>30</v>
      </c>
      <c r="T30" s="61">
        <v>15</v>
      </c>
      <c r="U30" s="65">
        <f t="shared" si="1"/>
        <v>50</v>
      </c>
      <c r="V30" s="60">
        <v>132</v>
      </c>
      <c r="W30" s="63">
        <v>37.5</v>
      </c>
      <c r="X30" s="64" t="s">
        <v>131</v>
      </c>
      <c r="Y30" s="7"/>
    </row>
    <row r="31" spans="1:25" ht="46.5">
      <c r="A31" s="76"/>
      <c r="B31" s="50">
        <v>20</v>
      </c>
      <c r="C31" s="69" t="s">
        <v>99</v>
      </c>
      <c r="D31" s="58">
        <v>104974</v>
      </c>
      <c r="E31" s="58">
        <v>92523</v>
      </c>
      <c r="F31" s="59">
        <v>88.14</v>
      </c>
      <c r="G31" s="59">
        <v>-8.76</v>
      </c>
      <c r="H31" s="59">
        <v>-17.010000000000002</v>
      </c>
      <c r="I31" s="61"/>
      <c r="J31" s="61"/>
      <c r="K31" s="62"/>
      <c r="L31" s="61"/>
      <c r="M31" s="61"/>
      <c r="N31" s="61" t="s">
        <v>11</v>
      </c>
      <c r="O31" s="61" t="s">
        <v>11</v>
      </c>
      <c r="P31" s="61" t="s">
        <v>11</v>
      </c>
      <c r="Q31" s="61" t="s">
        <v>11</v>
      </c>
      <c r="R31" s="61" t="s">
        <v>11</v>
      </c>
      <c r="S31" s="60">
        <v>33</v>
      </c>
      <c r="T31" s="61">
        <v>15</v>
      </c>
      <c r="U31" s="65">
        <f t="shared" si="1"/>
        <v>45.454545454545453</v>
      </c>
      <c r="V31" s="60">
        <v>140</v>
      </c>
      <c r="W31" s="63">
        <v>39</v>
      </c>
      <c r="X31" s="64" t="s">
        <v>132</v>
      </c>
      <c r="Y31" s="7"/>
    </row>
    <row r="32" spans="1:25" s="33" customFormat="1" ht="34.5" hidden="1" customHeight="1">
      <c r="A32" s="52" t="s">
        <v>87</v>
      </c>
      <c r="B32" s="77" t="s">
        <v>88</v>
      </c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32"/>
    </row>
    <row r="33" spans="1:25" s="33" customFormat="1" ht="42.75" hidden="1" customHeight="1">
      <c r="A33" s="52" t="s">
        <v>89</v>
      </c>
      <c r="B33" s="53"/>
      <c r="C33" s="78" t="s">
        <v>90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32"/>
    </row>
    <row r="34" spans="1:25" s="35" customFormat="1" ht="20.25" hidden="1">
      <c r="A34" s="54" t="s">
        <v>32</v>
      </c>
      <c r="B34" s="54"/>
      <c r="C34" s="55"/>
      <c r="D34" s="56"/>
      <c r="E34" s="56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7"/>
      <c r="Y34" s="34"/>
    </row>
    <row r="35" spans="1:25" s="35" customFormat="1" ht="17.25" hidden="1" customHeight="1">
      <c r="A35" s="75" t="s">
        <v>33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34"/>
    </row>
    <row r="36" spans="1:25" s="35" customFormat="1" ht="35.25" hidden="1" customHeight="1">
      <c r="A36" s="75" t="s">
        <v>46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34"/>
    </row>
    <row r="37" spans="1:25" s="35" customFormat="1" ht="39" hidden="1" customHeight="1">
      <c r="A37" s="75" t="s">
        <v>47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34"/>
    </row>
    <row r="38" spans="1:25" s="35" customFormat="1" ht="33" hidden="1" customHeight="1">
      <c r="A38" s="75" t="s">
        <v>48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34"/>
    </row>
    <row r="39" spans="1:25" s="35" customFormat="1" ht="35.25" hidden="1" customHeight="1">
      <c r="A39" s="75" t="s">
        <v>49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34"/>
    </row>
    <row r="40" spans="1:25" s="35" customFormat="1" ht="17.25" hidden="1" customHeight="1">
      <c r="A40" s="75" t="s">
        <v>34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34"/>
    </row>
    <row r="41" spans="1:25" s="35" customFormat="1" ht="36.75" hidden="1" customHeight="1">
      <c r="A41" s="75" t="s">
        <v>50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34"/>
    </row>
    <row r="42" spans="1:25" s="35" customFormat="1" ht="34.5" hidden="1" customHeight="1">
      <c r="A42" s="75" t="s">
        <v>51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34"/>
    </row>
    <row r="43" spans="1:25" s="35" customFormat="1" ht="38.25" hidden="1" customHeight="1">
      <c r="A43" s="75" t="s">
        <v>52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34"/>
    </row>
    <row r="44" spans="1:25" s="35" customFormat="1" ht="34.5" hidden="1" customHeight="1">
      <c r="A44" s="75" t="s">
        <v>53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34"/>
    </row>
    <row r="45" spans="1:25" s="35" customFormat="1" ht="17.25" hidden="1" customHeight="1">
      <c r="A45" s="75" t="s">
        <v>54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34"/>
    </row>
    <row r="46" spans="1:25" s="35" customFormat="1" ht="36" hidden="1" customHeight="1">
      <c r="A46" s="75" t="s">
        <v>55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34"/>
    </row>
    <row r="47" spans="1:25" s="35" customFormat="1" ht="36" hidden="1" customHeight="1">
      <c r="A47" s="75" t="s">
        <v>56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34"/>
    </row>
    <row r="48" spans="1:25" s="35" customFormat="1" ht="37.5" hidden="1" customHeight="1">
      <c r="A48" s="75" t="s">
        <v>57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34"/>
    </row>
    <row r="49" spans="1:25" s="35" customFormat="1" ht="17.25" hidden="1" customHeight="1">
      <c r="A49" s="75" t="s">
        <v>58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34"/>
    </row>
    <row r="50" spans="1:25" s="35" customFormat="1" ht="36.75" hidden="1" customHeight="1">
      <c r="A50" s="75" t="s">
        <v>59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34"/>
    </row>
    <row r="51" spans="1:25" s="35" customFormat="1" ht="33.75" hidden="1" customHeight="1">
      <c r="A51" s="75" t="s">
        <v>60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34"/>
    </row>
    <row r="52" spans="1:25" s="35" customFormat="1" ht="17.25" hidden="1" customHeight="1">
      <c r="A52" s="75" t="s">
        <v>61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</row>
    <row r="53" spans="1:25" s="35" customFormat="1" ht="17.25" hidden="1" customHeight="1">
      <c r="A53" s="75" t="s">
        <v>62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</row>
    <row r="54" spans="1:25" s="35" customFormat="1" ht="33.75" hidden="1" customHeight="1">
      <c r="A54" s="75" t="s">
        <v>63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</row>
    <row r="55" spans="1:25" s="35" customFormat="1" ht="17.25" hidden="1" customHeight="1">
      <c r="A55" s="94" t="s">
        <v>64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</row>
    <row r="56" spans="1:25" s="35" customFormat="1" ht="17.25" hidden="1" customHeight="1">
      <c r="A56" s="75" t="s">
        <v>65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</row>
    <row r="57" spans="1:25" s="35" customFormat="1" ht="17.25" hidden="1" customHeight="1">
      <c r="A57" s="75" t="s">
        <v>66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</row>
    <row r="58" spans="1:25" s="35" customFormat="1" ht="15.75" hidden="1" customHeight="1">
      <c r="A58" s="75" t="s">
        <v>67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</row>
    <row r="59" spans="1:25" s="35" customFormat="1" ht="17.25" hidden="1" customHeight="1">
      <c r="A59" s="75" t="s">
        <v>68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</row>
    <row r="60" spans="1:25">
      <c r="W60" s="71"/>
    </row>
    <row r="61" spans="1:25">
      <c r="W61" s="71"/>
    </row>
    <row r="62" spans="1:25">
      <c r="W62" s="71"/>
    </row>
  </sheetData>
  <mergeCells count="42">
    <mergeCell ref="A59:X59"/>
    <mergeCell ref="A54:X54"/>
    <mergeCell ref="A55:X55"/>
    <mergeCell ref="A56:X56"/>
    <mergeCell ref="A57:X57"/>
    <mergeCell ref="A58:X58"/>
    <mergeCell ref="A49:X49"/>
    <mergeCell ref="A50:X50"/>
    <mergeCell ref="A51:X51"/>
    <mergeCell ref="A52:X52"/>
    <mergeCell ref="A53:X53"/>
    <mergeCell ref="A44:X44"/>
    <mergeCell ref="A45:X45"/>
    <mergeCell ref="A46:X46"/>
    <mergeCell ref="A47:X47"/>
    <mergeCell ref="A48:X48"/>
    <mergeCell ref="A39:X39"/>
    <mergeCell ref="A40:X40"/>
    <mergeCell ref="A41:X41"/>
    <mergeCell ref="A42:X42"/>
    <mergeCell ref="A43:X43"/>
    <mergeCell ref="U1:X1"/>
    <mergeCell ref="A2:X2"/>
    <mergeCell ref="A3:W3"/>
    <mergeCell ref="A5:X5"/>
    <mergeCell ref="D7:F7"/>
    <mergeCell ref="G7:H7"/>
    <mergeCell ref="I7:M7"/>
    <mergeCell ref="N7:R7"/>
    <mergeCell ref="S7:W7"/>
    <mergeCell ref="X7:X8"/>
    <mergeCell ref="A7:A8"/>
    <mergeCell ref="B7:B8"/>
    <mergeCell ref="C7:C8"/>
    <mergeCell ref="A38:X38"/>
    <mergeCell ref="A9:A10"/>
    <mergeCell ref="A12:A31"/>
    <mergeCell ref="B32:X32"/>
    <mergeCell ref="C33:X33"/>
    <mergeCell ref="A35:X35"/>
    <mergeCell ref="A36:X36"/>
    <mergeCell ref="A37:X37"/>
  </mergeCells>
  <pageMargins left="0" right="0" top="0" bottom="0" header="0" footer="0"/>
  <pageSetup paperSize="9"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4"/>
  <sheetViews>
    <sheetView tabSelected="1" zoomScale="70" zoomScaleNormal="70" workbookViewId="0">
      <selection sqref="A1:XFD1048576"/>
    </sheetView>
  </sheetViews>
  <sheetFormatPr defaultRowHeight="15"/>
  <cols>
    <col min="1" max="1" width="9.140625" style="17"/>
    <col min="2" max="2" width="37.7109375" style="8" customWidth="1"/>
    <col min="3" max="3" width="18.140625" customWidth="1"/>
    <col min="4" max="4" width="13.5703125" style="28" customWidth="1"/>
    <col min="5" max="6" width="14" customWidth="1"/>
    <col min="7" max="7" width="16.28515625" customWidth="1"/>
    <col min="8" max="8" width="18.42578125" customWidth="1"/>
    <col min="9" max="9" width="17.85546875" style="110" customWidth="1"/>
    <col min="10" max="10" width="18.28515625" style="17" customWidth="1"/>
    <col min="11" max="11" width="17.28515625" style="17" customWidth="1"/>
    <col min="12" max="12" width="18" style="17" customWidth="1"/>
    <col min="13" max="13" width="9.140625" customWidth="1"/>
  </cols>
  <sheetData>
    <row r="1" spans="1:15" ht="55.5" customHeight="1">
      <c r="B1" s="99" t="s">
        <v>105</v>
      </c>
      <c r="C1" s="99"/>
      <c r="D1" s="99"/>
      <c r="E1" s="99"/>
      <c r="F1" s="99"/>
      <c r="G1" s="99"/>
      <c r="H1" s="99"/>
      <c r="I1"/>
      <c r="J1"/>
      <c r="K1"/>
      <c r="L1"/>
    </row>
    <row r="2" spans="1:15">
      <c r="B2" s="13"/>
      <c r="C2" s="13"/>
      <c r="D2" s="26"/>
      <c r="E2" s="13"/>
      <c r="F2" s="13"/>
      <c r="G2" s="13"/>
    </row>
    <row r="3" spans="1:15" s="15" customFormat="1" ht="136.5" customHeight="1">
      <c r="A3" s="14" t="s">
        <v>40</v>
      </c>
      <c r="B3" s="14" t="s">
        <v>1</v>
      </c>
      <c r="C3" s="100" t="s">
        <v>41</v>
      </c>
      <c r="D3" s="111" t="s">
        <v>135</v>
      </c>
      <c r="E3" s="112"/>
      <c r="F3" s="100" t="s">
        <v>42</v>
      </c>
      <c r="G3" s="100" t="s">
        <v>93</v>
      </c>
      <c r="H3" s="102" t="s">
        <v>43</v>
      </c>
      <c r="I3" s="113" t="s">
        <v>136</v>
      </c>
      <c r="J3" s="114" t="s">
        <v>137</v>
      </c>
      <c r="K3" s="115"/>
      <c r="L3" s="116"/>
    </row>
    <row r="4" spans="1:15" s="15" customFormat="1" ht="121.5" customHeight="1">
      <c r="A4" s="14"/>
      <c r="B4" s="14"/>
      <c r="C4" s="101"/>
      <c r="D4" s="14" t="s">
        <v>82</v>
      </c>
      <c r="E4" s="14" t="s">
        <v>83</v>
      </c>
      <c r="F4" s="101"/>
      <c r="G4" s="101"/>
      <c r="H4" s="103"/>
      <c r="I4" s="117"/>
      <c r="J4" s="118" t="s">
        <v>138</v>
      </c>
      <c r="K4" s="118" t="s">
        <v>139</v>
      </c>
      <c r="L4" s="118" t="s">
        <v>140</v>
      </c>
      <c r="O4" s="25"/>
    </row>
    <row r="5" spans="1:15" s="15" customFormat="1" ht="21" customHeight="1">
      <c r="A5" s="19"/>
      <c r="B5" s="95" t="s">
        <v>37</v>
      </c>
      <c r="C5" s="95"/>
      <c r="D5" s="95"/>
      <c r="E5" s="95"/>
      <c r="F5" s="95"/>
      <c r="G5" s="95"/>
      <c r="H5" s="95"/>
      <c r="I5" s="119"/>
      <c r="J5" s="119"/>
      <c r="K5" s="119"/>
      <c r="L5" s="119"/>
    </row>
    <row r="6" spans="1:15">
      <c r="A6" s="18">
        <v>2</v>
      </c>
      <c r="B6" s="45" t="s">
        <v>12</v>
      </c>
      <c r="C6" s="36">
        <v>29.63</v>
      </c>
      <c r="D6" s="37"/>
      <c r="E6" s="36">
        <v>-7.05</v>
      </c>
      <c r="F6" s="47">
        <v>66</v>
      </c>
      <c r="G6" s="36"/>
      <c r="H6" s="11" t="s">
        <v>102</v>
      </c>
      <c r="I6" s="120"/>
      <c r="J6" s="120"/>
      <c r="K6" s="120"/>
      <c r="L6" s="120"/>
    </row>
    <row r="7" spans="1:15">
      <c r="A7" s="18">
        <v>3</v>
      </c>
      <c r="B7" s="45" t="s">
        <v>14</v>
      </c>
      <c r="C7" s="36">
        <v>39.39</v>
      </c>
      <c r="D7" s="37">
        <v>-100</v>
      </c>
      <c r="E7" s="36">
        <v>-6.99</v>
      </c>
      <c r="F7" s="47">
        <v>99</v>
      </c>
      <c r="G7" s="36"/>
      <c r="H7" s="11" t="s">
        <v>102</v>
      </c>
      <c r="I7" s="120"/>
      <c r="J7" s="120"/>
      <c r="K7" s="120"/>
      <c r="L7" s="120"/>
    </row>
    <row r="8" spans="1:15" ht="53.25" customHeight="1">
      <c r="A8" s="19"/>
      <c r="B8" s="96" t="s">
        <v>38</v>
      </c>
      <c r="C8" s="97"/>
      <c r="D8" s="97"/>
      <c r="E8" s="97"/>
      <c r="F8" s="97"/>
      <c r="G8" s="97"/>
      <c r="H8" s="98"/>
      <c r="I8" s="120"/>
      <c r="J8" s="120"/>
      <c r="K8" s="120"/>
      <c r="L8" s="120"/>
    </row>
    <row r="9" spans="1:15">
      <c r="A9" s="18">
        <v>1</v>
      </c>
      <c r="B9" s="45" t="s">
        <v>21</v>
      </c>
      <c r="C9" s="36">
        <v>48.48</v>
      </c>
      <c r="D9" s="44">
        <v>-100</v>
      </c>
      <c r="E9" s="44">
        <v>-7.13</v>
      </c>
      <c r="F9" s="47">
        <v>88.59</v>
      </c>
      <c r="G9" s="36">
        <v>0.9</v>
      </c>
      <c r="H9" s="11" t="s">
        <v>134</v>
      </c>
      <c r="I9" s="120">
        <f>J9+K9+L9</f>
        <v>412316.71</v>
      </c>
      <c r="J9" s="120">
        <f>[1]численность!R13</f>
        <v>49939.83</v>
      </c>
      <c r="K9" s="120">
        <f>[1]численность!U13</f>
        <v>63500.37</v>
      </c>
      <c r="L9" s="120">
        <f>[1]численность!X13</f>
        <v>298876.51</v>
      </c>
    </row>
    <row r="10" spans="1:15">
      <c r="A10" s="18">
        <v>2</v>
      </c>
      <c r="B10" s="45" t="s">
        <v>18</v>
      </c>
      <c r="C10" s="36">
        <v>45.45</v>
      </c>
      <c r="D10" s="44">
        <v>212.65</v>
      </c>
      <c r="E10" s="44">
        <v>0.93</v>
      </c>
      <c r="F10" s="47">
        <v>84.11</v>
      </c>
      <c r="G10" s="74" t="s">
        <v>11</v>
      </c>
      <c r="H10" s="11" t="s">
        <v>102</v>
      </c>
      <c r="I10" s="120">
        <f t="shared" ref="I10:I30" si="0">J10+K10+L10</f>
        <v>0</v>
      </c>
      <c r="J10" s="120"/>
      <c r="K10" s="120"/>
      <c r="L10" s="120"/>
    </row>
    <row r="11" spans="1:15">
      <c r="A11" s="18">
        <v>3</v>
      </c>
      <c r="B11" s="45" t="s">
        <v>22</v>
      </c>
      <c r="C11" s="36">
        <v>51.52</v>
      </c>
      <c r="D11" s="44">
        <v>100</v>
      </c>
      <c r="E11" s="44">
        <v>-2.0699999999999998</v>
      </c>
      <c r="F11" s="47">
        <v>102.83</v>
      </c>
      <c r="G11" s="74" t="s">
        <v>11</v>
      </c>
      <c r="H11" s="11" t="s">
        <v>102</v>
      </c>
      <c r="I11" s="120">
        <f t="shared" si="0"/>
        <v>0</v>
      </c>
      <c r="J11" s="120"/>
      <c r="K11" s="120"/>
      <c r="L11" s="120"/>
    </row>
    <row r="12" spans="1:15">
      <c r="A12" s="18">
        <v>4</v>
      </c>
      <c r="B12" s="45" t="s">
        <v>23</v>
      </c>
      <c r="C12" s="36">
        <v>54.55</v>
      </c>
      <c r="D12" s="44">
        <v>58.29</v>
      </c>
      <c r="E12" s="44">
        <v>20.81</v>
      </c>
      <c r="F12" s="47">
        <v>80.8</v>
      </c>
      <c r="G12" s="74" t="s">
        <v>11</v>
      </c>
      <c r="H12" s="11" t="s">
        <v>102</v>
      </c>
      <c r="I12" s="120">
        <f t="shared" si="0"/>
        <v>0</v>
      </c>
      <c r="J12" s="120"/>
      <c r="K12" s="120"/>
      <c r="L12" s="120"/>
    </row>
    <row r="13" spans="1:15">
      <c r="A13" s="18">
        <v>5</v>
      </c>
      <c r="B13" s="45" t="s">
        <v>24</v>
      </c>
      <c r="C13" s="36">
        <v>51.52</v>
      </c>
      <c r="D13" s="44">
        <v>100</v>
      </c>
      <c r="E13" s="44">
        <v>3.87</v>
      </c>
      <c r="F13" s="47">
        <v>98.2</v>
      </c>
      <c r="G13" s="74" t="s">
        <v>11</v>
      </c>
      <c r="H13" s="11" t="s">
        <v>102</v>
      </c>
      <c r="I13" s="120">
        <f t="shared" si="0"/>
        <v>0</v>
      </c>
      <c r="J13" s="120"/>
      <c r="K13" s="120"/>
      <c r="L13" s="120"/>
    </row>
    <row r="14" spans="1:15">
      <c r="A14" s="18">
        <v>6</v>
      </c>
      <c r="B14" s="45" t="s">
        <v>26</v>
      </c>
      <c r="C14" s="36">
        <v>51.52</v>
      </c>
      <c r="D14" s="44">
        <v>263.54000000000002</v>
      </c>
      <c r="E14" s="44">
        <v>3.39</v>
      </c>
      <c r="F14" s="47">
        <v>89.9</v>
      </c>
      <c r="G14" s="74" t="s">
        <v>11</v>
      </c>
      <c r="H14" s="11" t="s">
        <v>102</v>
      </c>
      <c r="I14" s="120">
        <f t="shared" si="0"/>
        <v>0</v>
      </c>
      <c r="J14" s="120"/>
      <c r="K14" s="120"/>
      <c r="L14" s="120"/>
    </row>
    <row r="15" spans="1:15">
      <c r="A15" s="18">
        <v>7</v>
      </c>
      <c r="B15" s="45" t="s">
        <v>98</v>
      </c>
      <c r="C15" s="36">
        <v>54.55</v>
      </c>
      <c r="D15" s="44">
        <v>121.56</v>
      </c>
      <c r="E15" s="44">
        <v>21.18</v>
      </c>
      <c r="F15" s="47">
        <v>84.44</v>
      </c>
      <c r="G15" s="74" t="s">
        <v>11</v>
      </c>
      <c r="H15" s="11" t="s">
        <v>102</v>
      </c>
      <c r="I15" s="120">
        <f t="shared" si="0"/>
        <v>0</v>
      </c>
      <c r="J15" s="121"/>
      <c r="K15" s="121"/>
      <c r="L15" s="121"/>
    </row>
    <row r="16" spans="1:15">
      <c r="A16" s="18">
        <v>8</v>
      </c>
      <c r="B16" s="45" t="s">
        <v>97</v>
      </c>
      <c r="C16" s="36">
        <v>57.58</v>
      </c>
      <c r="D16" s="44">
        <v>57.66</v>
      </c>
      <c r="E16" s="44">
        <v>-6.71</v>
      </c>
      <c r="F16" s="47">
        <v>84.17</v>
      </c>
      <c r="G16" s="74" t="s">
        <v>11</v>
      </c>
      <c r="H16" s="11" t="s">
        <v>102</v>
      </c>
      <c r="I16" s="120">
        <f t="shared" si="0"/>
        <v>0</v>
      </c>
      <c r="J16" s="120"/>
      <c r="K16" s="120"/>
      <c r="L16" s="120"/>
    </row>
    <row r="17" spans="1:12">
      <c r="A17" s="122">
        <v>9</v>
      </c>
      <c r="B17" s="45" t="s">
        <v>28</v>
      </c>
      <c r="C17" s="36">
        <v>45.45</v>
      </c>
      <c r="D17" s="44">
        <v>31.6</v>
      </c>
      <c r="E17" s="44">
        <v>-2.76</v>
      </c>
      <c r="F17" s="47">
        <v>86.08</v>
      </c>
      <c r="G17" s="74" t="s">
        <v>11</v>
      </c>
      <c r="H17" s="11" t="s">
        <v>102</v>
      </c>
      <c r="I17" s="120">
        <f t="shared" si="0"/>
        <v>0</v>
      </c>
      <c r="J17" s="120"/>
      <c r="K17" s="120"/>
      <c r="L17" s="120"/>
    </row>
    <row r="18" spans="1:12" ht="30">
      <c r="A18" s="18">
        <v>10</v>
      </c>
      <c r="B18" s="45" t="s">
        <v>29</v>
      </c>
      <c r="C18" s="36">
        <v>42.42</v>
      </c>
      <c r="D18" s="44">
        <v>-46.89</v>
      </c>
      <c r="E18" s="44">
        <v>11.15</v>
      </c>
      <c r="F18" s="47">
        <v>83.89</v>
      </c>
      <c r="G18" s="74" t="s">
        <v>11</v>
      </c>
      <c r="H18" s="11" t="s">
        <v>102</v>
      </c>
      <c r="I18" s="120">
        <f t="shared" si="0"/>
        <v>0</v>
      </c>
      <c r="J18" s="120"/>
      <c r="K18" s="120"/>
      <c r="L18" s="120"/>
    </row>
    <row r="19" spans="1:12">
      <c r="A19" s="18"/>
      <c r="B19" s="45" t="s">
        <v>30</v>
      </c>
      <c r="C19" s="36">
        <v>50</v>
      </c>
      <c r="D19" s="44">
        <v>97.56</v>
      </c>
      <c r="E19" s="44">
        <v>24.13</v>
      </c>
      <c r="F19" s="47">
        <v>87.03</v>
      </c>
      <c r="G19" s="74" t="s">
        <v>11</v>
      </c>
      <c r="H19" s="11" t="s">
        <v>102</v>
      </c>
      <c r="I19" s="120">
        <f t="shared" si="0"/>
        <v>0</v>
      </c>
      <c r="J19" s="120"/>
      <c r="K19" s="120"/>
      <c r="L19" s="120"/>
    </row>
    <row r="20" spans="1:12" ht="15" customHeight="1">
      <c r="A20" s="18">
        <v>11</v>
      </c>
      <c r="B20" s="45" t="s">
        <v>31</v>
      </c>
      <c r="C20" s="36">
        <v>45.45</v>
      </c>
      <c r="D20" s="44">
        <v>-8.76</v>
      </c>
      <c r="E20" s="44">
        <v>-17.010000000000002</v>
      </c>
      <c r="F20" s="47">
        <v>88.14</v>
      </c>
      <c r="G20" s="74">
        <v>0.9</v>
      </c>
      <c r="H20" s="11" t="s">
        <v>134</v>
      </c>
      <c r="I20" s="120">
        <f t="shared" si="0"/>
        <v>1189896.69</v>
      </c>
      <c r="J20" s="120">
        <f>[1]численность!R31</f>
        <v>349524.32</v>
      </c>
      <c r="K20" s="120">
        <f>[1]численность!U31</f>
        <v>477233.04</v>
      </c>
      <c r="L20" s="120">
        <f>[1]численность!X31</f>
        <v>363139.33</v>
      </c>
    </row>
    <row r="21" spans="1:12" ht="21" customHeight="1">
      <c r="A21" s="19"/>
      <c r="B21" s="95" t="s">
        <v>39</v>
      </c>
      <c r="C21" s="95"/>
      <c r="D21" s="95"/>
      <c r="E21" s="95"/>
      <c r="F21" s="95"/>
      <c r="G21" s="95"/>
      <c r="H21" s="95"/>
      <c r="I21" s="120">
        <f t="shared" si="0"/>
        <v>0</v>
      </c>
      <c r="J21" s="123"/>
      <c r="K21" s="123"/>
      <c r="L21" s="123"/>
    </row>
    <row r="22" spans="1:12" ht="30">
      <c r="A22" s="18">
        <v>1</v>
      </c>
      <c r="B22" s="45" t="s">
        <v>101</v>
      </c>
      <c r="C22" s="73">
        <v>70.37</v>
      </c>
      <c r="D22" s="44"/>
      <c r="E22" s="38">
        <v>8.4600000000000009</v>
      </c>
      <c r="F22" s="47">
        <v>90.25</v>
      </c>
      <c r="G22" s="72" t="s">
        <v>11</v>
      </c>
      <c r="H22" s="11" t="s">
        <v>102</v>
      </c>
      <c r="I22" s="120">
        <f t="shared" si="0"/>
        <v>0</v>
      </c>
      <c r="J22" s="123"/>
      <c r="K22" s="123"/>
      <c r="L22" s="123"/>
    </row>
    <row r="23" spans="1:12" ht="30">
      <c r="A23" s="18">
        <v>2</v>
      </c>
      <c r="B23" s="45" t="s">
        <v>13</v>
      </c>
      <c r="C23" s="73">
        <v>61.5</v>
      </c>
      <c r="D23" s="44">
        <v>-23.33</v>
      </c>
      <c r="E23" s="38"/>
      <c r="F23" s="47">
        <v>98.92</v>
      </c>
      <c r="G23" s="72">
        <v>1</v>
      </c>
      <c r="H23" s="11" t="s">
        <v>134</v>
      </c>
      <c r="I23" s="120">
        <f t="shared" si="0"/>
        <v>4808387</v>
      </c>
      <c r="J23" s="123">
        <f>[1]численность!R28</f>
        <v>1115715.3</v>
      </c>
      <c r="K23" s="123">
        <f>[1]численность!U28</f>
        <v>2300406.0299999998</v>
      </c>
      <c r="L23" s="123">
        <f>[1]численность!X28</f>
        <v>1392265.67</v>
      </c>
    </row>
    <row r="24" spans="1:12">
      <c r="A24" s="18">
        <v>3</v>
      </c>
      <c r="B24" s="45" t="s">
        <v>15</v>
      </c>
      <c r="C24" s="73">
        <v>63.64</v>
      </c>
      <c r="D24" s="44">
        <v>66.78</v>
      </c>
      <c r="E24" s="38">
        <v>0.92</v>
      </c>
      <c r="F24" s="47">
        <v>88.68</v>
      </c>
      <c r="G24" s="72" t="s">
        <v>11</v>
      </c>
      <c r="H24" s="11" t="s">
        <v>102</v>
      </c>
      <c r="I24" s="120">
        <f t="shared" si="0"/>
        <v>0</v>
      </c>
      <c r="J24" s="123"/>
      <c r="K24" s="123"/>
      <c r="L24" s="123"/>
    </row>
    <row r="25" spans="1:12">
      <c r="A25" s="18">
        <v>4</v>
      </c>
      <c r="B25" s="45" t="s">
        <v>16</v>
      </c>
      <c r="C25" s="73">
        <v>60.61</v>
      </c>
      <c r="D25" s="44">
        <v>-100</v>
      </c>
      <c r="E25" s="38">
        <v>1.48</v>
      </c>
      <c r="F25" s="47">
        <v>108.37</v>
      </c>
      <c r="G25" s="72" t="s">
        <v>11</v>
      </c>
      <c r="H25" s="11" t="s">
        <v>102</v>
      </c>
      <c r="I25" s="120">
        <f t="shared" si="0"/>
        <v>0</v>
      </c>
      <c r="J25" s="124"/>
      <c r="K25" s="124"/>
      <c r="L25" s="124"/>
    </row>
    <row r="26" spans="1:12">
      <c r="A26" s="18">
        <v>5</v>
      </c>
      <c r="B26" s="45" t="s">
        <v>17</v>
      </c>
      <c r="C26" s="73">
        <v>75.760000000000005</v>
      </c>
      <c r="D26" s="44">
        <v>100</v>
      </c>
      <c r="E26" s="38">
        <v>-3.33</v>
      </c>
      <c r="F26" s="47">
        <v>87.58</v>
      </c>
      <c r="G26" s="72" t="s">
        <v>11</v>
      </c>
      <c r="H26" s="11" t="s">
        <v>102</v>
      </c>
      <c r="I26" s="120">
        <f t="shared" si="0"/>
        <v>0</v>
      </c>
      <c r="J26" s="120"/>
      <c r="K26" s="120"/>
      <c r="L26" s="120"/>
    </row>
    <row r="27" spans="1:12">
      <c r="A27" s="18">
        <v>6</v>
      </c>
      <c r="B27" s="45" t="s">
        <v>19</v>
      </c>
      <c r="C27" s="73">
        <v>72.73</v>
      </c>
      <c r="D27" s="44">
        <v>1.32</v>
      </c>
      <c r="E27" s="38">
        <v>15.3</v>
      </c>
      <c r="F27" s="47">
        <v>88.71</v>
      </c>
      <c r="G27" s="72" t="s">
        <v>11</v>
      </c>
      <c r="H27" s="11" t="s">
        <v>102</v>
      </c>
      <c r="I27" s="120">
        <f t="shared" si="0"/>
        <v>0</v>
      </c>
      <c r="J27" s="121"/>
      <c r="K27" s="121"/>
      <c r="L27" s="121"/>
    </row>
    <row r="28" spans="1:12">
      <c r="A28" s="18">
        <v>7</v>
      </c>
      <c r="B28" s="45" t="s">
        <v>20</v>
      </c>
      <c r="C28" s="73">
        <v>63.64</v>
      </c>
      <c r="D28" s="44">
        <v>-100</v>
      </c>
      <c r="E28" s="38">
        <v>-0.63</v>
      </c>
      <c r="F28" s="47">
        <v>95.17</v>
      </c>
      <c r="G28" s="72">
        <v>1</v>
      </c>
      <c r="H28" s="11" t="s">
        <v>134</v>
      </c>
      <c r="I28" s="120">
        <f t="shared" si="0"/>
        <v>1832869.1099999999</v>
      </c>
      <c r="J28" s="125">
        <f>[1]численность!R12</f>
        <v>790334.61</v>
      </c>
      <c r="K28" s="125">
        <f>[1]численность!U12</f>
        <v>140351.59</v>
      </c>
      <c r="L28" s="125">
        <f>[1]численность!X12</f>
        <v>902182.91</v>
      </c>
    </row>
    <row r="29" spans="1:12">
      <c r="A29" s="18">
        <v>8</v>
      </c>
      <c r="B29" s="45" t="s">
        <v>25</v>
      </c>
      <c r="C29" s="73">
        <v>60.61</v>
      </c>
      <c r="D29" s="44">
        <v>3.9</v>
      </c>
      <c r="E29" s="38">
        <v>-5.79</v>
      </c>
      <c r="F29" s="47">
        <v>87.99</v>
      </c>
      <c r="G29" s="72" t="s">
        <v>11</v>
      </c>
      <c r="H29" s="11" t="s">
        <v>102</v>
      </c>
      <c r="I29" s="120">
        <f t="shared" si="0"/>
        <v>0</v>
      </c>
      <c r="J29" s="72"/>
      <c r="K29" s="72"/>
      <c r="L29" s="72"/>
    </row>
    <row r="30" spans="1:12">
      <c r="A30" s="18">
        <v>9</v>
      </c>
      <c r="B30" s="45" t="s">
        <v>27</v>
      </c>
      <c r="C30" s="73">
        <v>60.61</v>
      </c>
      <c r="D30" s="44">
        <v>-100</v>
      </c>
      <c r="E30" s="38">
        <v>-9.9499999999999993</v>
      </c>
      <c r="F30" s="47">
        <v>100.61</v>
      </c>
      <c r="G30" s="72">
        <v>1</v>
      </c>
      <c r="H30" s="11" t="s">
        <v>134</v>
      </c>
      <c r="I30" s="120">
        <f t="shared" si="0"/>
        <v>1550600.8299999998</v>
      </c>
      <c r="J30" s="125">
        <f>[1]численность!R19</f>
        <v>46263.47</v>
      </c>
      <c r="K30" s="125">
        <f>[1]численность!U19</f>
        <v>94740.49</v>
      </c>
      <c r="L30" s="125">
        <f>[1]численность!X19</f>
        <v>1409596.8699999999</v>
      </c>
    </row>
    <row r="31" spans="1:12">
      <c r="B31" s="16"/>
      <c r="C31" s="16"/>
      <c r="D31" s="27"/>
      <c r="I31" s="126">
        <f>I30+I28+I23+I20+I9</f>
        <v>9794070.3399999999</v>
      </c>
      <c r="J31" s="126">
        <f>J30+J28+J23+J20+J9</f>
        <v>2351777.5299999998</v>
      </c>
      <c r="K31" s="126">
        <f t="shared" ref="K31:L31" si="1">K30+K28+K23+K20+K9</f>
        <v>3076231.52</v>
      </c>
      <c r="L31" s="126">
        <f t="shared" si="1"/>
        <v>4366061.29</v>
      </c>
    </row>
    <row r="32" spans="1:12">
      <c r="B32" s="16"/>
      <c r="C32" s="16"/>
      <c r="D32" s="27"/>
    </row>
    <row r="33" spans="2:4">
      <c r="B33" s="16"/>
      <c r="C33" s="16"/>
      <c r="D33" s="27"/>
    </row>
    <row r="34" spans="2:4">
      <c r="B34" s="16"/>
      <c r="C34" s="16"/>
      <c r="D34" s="27"/>
    </row>
    <row r="35" spans="2:4">
      <c r="B35" s="16"/>
      <c r="C35" s="16"/>
      <c r="D35" s="27"/>
    </row>
    <row r="36" spans="2:4">
      <c r="B36" s="16"/>
      <c r="C36" s="16"/>
      <c r="D36" s="27"/>
    </row>
    <row r="37" spans="2:4">
      <c r="B37" s="16"/>
      <c r="C37" s="16"/>
      <c r="D37" s="27"/>
    </row>
    <row r="38" spans="2:4">
      <c r="B38" s="16"/>
      <c r="C38" s="16"/>
      <c r="D38" s="27"/>
    </row>
    <row r="39" spans="2:4">
      <c r="B39" s="16"/>
      <c r="C39" s="16"/>
      <c r="D39" s="27"/>
    </row>
    <row r="40" spans="2:4">
      <c r="B40" s="16"/>
      <c r="C40" s="16"/>
      <c r="D40" s="27"/>
    </row>
    <row r="41" spans="2:4">
      <c r="B41" s="16"/>
      <c r="C41" s="16"/>
      <c r="D41" s="27"/>
    </row>
    <row r="42" spans="2:4">
      <c r="B42" s="16"/>
      <c r="C42" s="16"/>
      <c r="D42" s="27"/>
    </row>
    <row r="43" spans="2:4">
      <c r="B43" s="16"/>
      <c r="C43" s="16"/>
      <c r="D43" s="27"/>
    </row>
    <row r="44" spans="2:4">
      <c r="B44" s="16"/>
      <c r="C44" s="16"/>
      <c r="D44" s="27"/>
    </row>
    <row r="45" spans="2:4">
      <c r="B45" s="16"/>
      <c r="C45" s="16"/>
      <c r="D45" s="27"/>
    </row>
    <row r="46" spans="2:4">
      <c r="B46" s="16"/>
      <c r="C46" s="16"/>
      <c r="D46" s="27"/>
    </row>
    <row r="47" spans="2:4">
      <c r="B47" s="16"/>
      <c r="C47" s="16"/>
      <c r="D47" s="27"/>
    </row>
    <row r="48" spans="2:4">
      <c r="B48" s="16"/>
      <c r="C48" s="16"/>
      <c r="D48" s="27"/>
    </row>
    <row r="49" spans="2:4">
      <c r="B49" s="16"/>
      <c r="C49" s="16"/>
      <c r="D49" s="27"/>
    </row>
    <row r="50" spans="2:4">
      <c r="B50" s="16"/>
      <c r="C50" s="16"/>
      <c r="D50" s="27"/>
    </row>
    <row r="51" spans="2:4">
      <c r="B51" s="16"/>
      <c r="C51" s="16"/>
      <c r="D51" s="27"/>
    </row>
    <row r="52" spans="2:4">
      <c r="B52" s="16"/>
      <c r="C52" s="16"/>
      <c r="D52" s="27"/>
    </row>
    <row r="53" spans="2:4">
      <c r="B53" s="16"/>
      <c r="C53" s="16"/>
      <c r="D53" s="27"/>
    </row>
    <row r="54" spans="2:4">
      <c r="B54" s="16"/>
      <c r="C54" s="16"/>
      <c r="D54" s="27"/>
    </row>
    <row r="55" spans="2:4">
      <c r="B55" s="16"/>
      <c r="C55" s="16"/>
      <c r="D55" s="27"/>
    </row>
    <row r="56" spans="2:4">
      <c r="B56" s="16"/>
      <c r="C56" s="16"/>
      <c r="D56" s="27"/>
    </row>
    <row r="57" spans="2:4">
      <c r="B57" s="16"/>
      <c r="C57" s="16"/>
      <c r="D57" s="27"/>
    </row>
    <row r="58" spans="2:4">
      <c r="B58" s="16"/>
      <c r="C58" s="16"/>
      <c r="D58" s="27"/>
    </row>
    <row r="59" spans="2:4">
      <c r="B59" s="16"/>
      <c r="C59" s="16"/>
      <c r="D59" s="27"/>
    </row>
    <row r="60" spans="2:4">
      <c r="B60" s="16"/>
      <c r="C60" s="16"/>
      <c r="D60" s="27"/>
    </row>
    <row r="61" spans="2:4">
      <c r="B61" s="16"/>
      <c r="C61" s="16"/>
      <c r="D61" s="27"/>
    </row>
    <row r="62" spans="2:4">
      <c r="B62" s="16"/>
      <c r="C62" s="16"/>
      <c r="D62" s="27"/>
    </row>
    <row r="63" spans="2:4">
      <c r="B63" s="16"/>
      <c r="C63" s="16"/>
      <c r="D63" s="27"/>
    </row>
    <row r="64" spans="2:4">
      <c r="B64" s="16"/>
      <c r="C64" s="16"/>
      <c r="D64" s="27"/>
    </row>
    <row r="65" spans="2:4">
      <c r="B65" s="16"/>
      <c r="C65" s="16"/>
      <c r="D65" s="27"/>
    </row>
    <row r="66" spans="2:4">
      <c r="B66" s="16"/>
      <c r="C66" s="16"/>
      <c r="D66" s="27"/>
    </row>
    <row r="67" spans="2:4">
      <c r="B67" s="16"/>
      <c r="C67" s="16"/>
      <c r="D67" s="27"/>
    </row>
    <row r="68" spans="2:4">
      <c r="B68" s="16"/>
      <c r="C68" s="16"/>
      <c r="D68" s="27"/>
    </row>
    <row r="69" spans="2:4">
      <c r="B69" s="16"/>
      <c r="C69" s="16"/>
      <c r="D69" s="27"/>
    </row>
    <row r="70" spans="2:4">
      <c r="B70" s="16"/>
      <c r="C70" s="16"/>
      <c r="D70" s="27"/>
    </row>
    <row r="71" spans="2:4">
      <c r="B71" s="16"/>
      <c r="C71" s="16"/>
      <c r="D71" s="27"/>
    </row>
    <row r="72" spans="2:4">
      <c r="B72" s="16"/>
      <c r="C72" s="16"/>
      <c r="D72" s="27"/>
    </row>
    <row r="73" spans="2:4">
      <c r="B73" s="16"/>
      <c r="C73" s="16"/>
      <c r="D73" s="27"/>
    </row>
    <row r="74" spans="2:4">
      <c r="B74" s="16"/>
      <c r="C74" s="16"/>
      <c r="D74" s="27"/>
    </row>
    <row r="75" spans="2:4">
      <c r="B75" s="16"/>
      <c r="C75" s="16"/>
      <c r="D75" s="27"/>
    </row>
    <row r="76" spans="2:4">
      <c r="B76" s="16"/>
      <c r="C76" s="16"/>
      <c r="D76" s="27"/>
    </row>
    <row r="77" spans="2:4">
      <c r="B77" s="16"/>
      <c r="C77" s="16"/>
      <c r="D77" s="27"/>
    </row>
    <row r="78" spans="2:4">
      <c r="B78" s="16"/>
      <c r="C78" s="16"/>
      <c r="D78" s="27"/>
    </row>
    <row r="79" spans="2:4">
      <c r="B79" s="16"/>
      <c r="C79" s="16"/>
      <c r="D79" s="27"/>
    </row>
    <row r="80" spans="2:4">
      <c r="B80" s="16"/>
      <c r="C80" s="16"/>
      <c r="D80" s="27"/>
    </row>
    <row r="81" spans="2:4">
      <c r="B81" s="16"/>
      <c r="C81" s="16"/>
      <c r="D81" s="27"/>
    </row>
    <row r="82" spans="2:4">
      <c r="B82" s="16"/>
      <c r="C82" s="16"/>
      <c r="D82" s="27"/>
    </row>
    <row r="83" spans="2:4">
      <c r="B83" s="16"/>
      <c r="C83" s="16"/>
      <c r="D83" s="27"/>
    </row>
    <row r="84" spans="2:4">
      <c r="B84" s="16"/>
      <c r="C84" s="16"/>
      <c r="D84" s="27"/>
    </row>
    <row r="85" spans="2:4">
      <c r="B85" s="16"/>
      <c r="C85" s="16"/>
      <c r="D85" s="27"/>
    </row>
    <row r="86" spans="2:4">
      <c r="B86" s="16"/>
      <c r="C86" s="16"/>
      <c r="D86" s="27"/>
    </row>
    <row r="87" spans="2:4">
      <c r="B87" s="16"/>
      <c r="C87" s="16"/>
      <c r="D87" s="27"/>
    </row>
    <row r="88" spans="2:4">
      <c r="B88" s="16"/>
      <c r="C88" s="16"/>
      <c r="D88" s="27"/>
    </row>
    <row r="89" spans="2:4">
      <c r="B89" s="16"/>
      <c r="C89" s="16"/>
      <c r="D89" s="27"/>
    </row>
    <row r="90" spans="2:4">
      <c r="B90" s="16"/>
      <c r="C90" s="16"/>
      <c r="D90" s="27"/>
    </row>
    <row r="91" spans="2:4">
      <c r="B91" s="16"/>
      <c r="C91" s="16"/>
      <c r="D91" s="27"/>
    </row>
    <row r="92" spans="2:4">
      <c r="B92" s="16"/>
      <c r="C92" s="16"/>
      <c r="D92" s="27"/>
    </row>
    <row r="93" spans="2:4">
      <c r="B93" s="16"/>
      <c r="C93" s="16"/>
      <c r="D93" s="27"/>
    </row>
    <row r="94" spans="2:4">
      <c r="B94" s="16"/>
      <c r="C94" s="16"/>
      <c r="D94" s="27"/>
    </row>
    <row r="95" spans="2:4">
      <c r="B95" s="16"/>
      <c r="C95" s="16"/>
      <c r="D95" s="27"/>
    </row>
    <row r="96" spans="2:4">
      <c r="B96" s="16"/>
      <c r="C96" s="16"/>
      <c r="D96" s="27"/>
    </row>
    <row r="97" spans="2:4">
      <c r="B97" s="16"/>
      <c r="C97" s="16"/>
      <c r="D97" s="27"/>
    </row>
    <row r="98" spans="2:4">
      <c r="B98" s="16"/>
      <c r="C98" s="16"/>
      <c r="D98" s="27"/>
    </row>
    <row r="99" spans="2:4">
      <c r="B99" s="16"/>
      <c r="C99" s="16"/>
      <c r="D99" s="27"/>
    </row>
    <row r="100" spans="2:4">
      <c r="B100" s="16"/>
      <c r="C100" s="16"/>
      <c r="D100" s="27"/>
    </row>
    <row r="101" spans="2:4">
      <c r="B101" s="16"/>
      <c r="C101" s="16"/>
      <c r="D101" s="27"/>
    </row>
    <row r="102" spans="2:4">
      <c r="B102" s="16"/>
      <c r="C102" s="16"/>
      <c r="D102" s="27"/>
    </row>
    <row r="103" spans="2:4">
      <c r="B103" s="16"/>
      <c r="C103" s="16"/>
      <c r="D103" s="27"/>
    </row>
    <row r="104" spans="2:4">
      <c r="B104" s="16"/>
      <c r="C104" s="16"/>
      <c r="D104" s="27"/>
    </row>
  </sheetData>
  <mergeCells count="11">
    <mergeCell ref="I3:I4"/>
    <mergeCell ref="J3:L3"/>
    <mergeCell ref="B5:H5"/>
    <mergeCell ref="B8:H8"/>
    <mergeCell ref="B21:H21"/>
    <mergeCell ref="B1:H1"/>
    <mergeCell ref="C3:C4"/>
    <mergeCell ref="F3:F4"/>
    <mergeCell ref="G3:G4"/>
    <mergeCell ref="H3:H4"/>
    <mergeCell ref="D3:E3"/>
  </mergeCells>
  <pageMargins left="0" right="0" top="0.74803149606299213" bottom="0.74803149606299213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workbookViewId="0">
      <selection activeCell="H12" sqref="H12"/>
    </sheetView>
  </sheetViews>
  <sheetFormatPr defaultRowHeight="15"/>
  <cols>
    <col min="1" max="1" width="6.42578125" customWidth="1"/>
    <col min="2" max="2" width="36.140625" customWidth="1"/>
    <col min="3" max="3" width="18" customWidth="1"/>
    <col min="4" max="4" width="18.28515625" customWidth="1"/>
    <col min="5" max="5" width="12.28515625" customWidth="1"/>
    <col min="6" max="6" width="15.85546875" customWidth="1"/>
    <col min="7" max="7" width="17" customWidth="1"/>
    <col min="8" max="8" width="15.85546875" customWidth="1"/>
    <col min="9" max="9" width="9.28515625" customWidth="1"/>
    <col min="10" max="10" width="9.140625" customWidth="1"/>
    <col min="11" max="11" width="9.85546875" customWidth="1"/>
  </cols>
  <sheetData>
    <row r="1" spans="1:8" ht="18.75">
      <c r="B1" s="105" t="s">
        <v>69</v>
      </c>
      <c r="C1" s="105"/>
      <c r="D1" s="105"/>
      <c r="E1" s="105"/>
    </row>
    <row r="2" spans="1:8">
      <c r="C2" s="106" t="s">
        <v>94</v>
      </c>
      <c r="D2" s="107"/>
      <c r="E2" s="38"/>
      <c r="F2" s="108" t="s">
        <v>95</v>
      </c>
      <c r="G2" s="109"/>
      <c r="H2" s="38"/>
    </row>
    <row r="3" spans="1:8" ht="105">
      <c r="A3" s="39"/>
      <c r="B3" s="20" t="s">
        <v>1</v>
      </c>
      <c r="C3" s="20" t="s">
        <v>106</v>
      </c>
      <c r="D3" s="20" t="s">
        <v>107</v>
      </c>
      <c r="E3" s="20" t="s">
        <v>85</v>
      </c>
      <c r="F3" s="20" t="s">
        <v>108</v>
      </c>
      <c r="G3" s="20" t="s">
        <v>109</v>
      </c>
      <c r="H3" s="20" t="s">
        <v>86</v>
      </c>
    </row>
    <row r="4" spans="1:8">
      <c r="A4" s="39">
        <v>1</v>
      </c>
      <c r="B4" s="20" t="s">
        <v>70</v>
      </c>
      <c r="C4" s="20" t="s">
        <v>71</v>
      </c>
      <c r="D4" s="20" t="s">
        <v>72</v>
      </c>
      <c r="E4" s="20" t="s">
        <v>73</v>
      </c>
      <c r="F4" s="20">
        <v>6</v>
      </c>
      <c r="G4" s="20">
        <v>7</v>
      </c>
      <c r="H4" s="20">
        <v>8</v>
      </c>
    </row>
    <row r="5" spans="1:8" ht="37.5">
      <c r="A5" s="21">
        <v>1</v>
      </c>
      <c r="B5" s="40" t="s">
        <v>101</v>
      </c>
      <c r="C5" s="41">
        <v>8.7865687021190819</v>
      </c>
      <c r="D5" s="41">
        <v>9.5302416328980932</v>
      </c>
      <c r="E5" s="42">
        <f>D5/C5*100-100</f>
        <v>8.4637468389640986</v>
      </c>
      <c r="F5" s="41">
        <v>0</v>
      </c>
      <c r="G5" s="41"/>
      <c r="H5" s="42"/>
    </row>
    <row r="6" spans="1:8" ht="18.75">
      <c r="A6" s="21">
        <v>2</v>
      </c>
      <c r="B6" s="40" t="s">
        <v>12</v>
      </c>
      <c r="C6" s="41">
        <v>5.5259926320000003</v>
      </c>
      <c r="D6" s="41">
        <v>5.2759740259740262</v>
      </c>
      <c r="E6" s="42">
        <f t="shared" ref="E6:E27" si="0">D6/C6*100-100</f>
        <v>-4.5244107742410336</v>
      </c>
      <c r="F6" s="41"/>
      <c r="G6" s="41"/>
      <c r="H6" s="42"/>
    </row>
    <row r="7" spans="1:8" ht="37.5">
      <c r="A7" s="21">
        <v>3</v>
      </c>
      <c r="B7" s="40" t="s">
        <v>13</v>
      </c>
      <c r="C7" s="41">
        <v>0</v>
      </c>
      <c r="D7" s="41">
        <v>0</v>
      </c>
      <c r="E7" s="42"/>
      <c r="F7" s="41">
        <v>29.711059939999998</v>
      </c>
      <c r="G7" s="41">
        <v>22.77800556</v>
      </c>
      <c r="H7" s="42">
        <f t="shared" ref="H7:H27" si="1">G7/F7*100-100</f>
        <v>-23.334927781105606</v>
      </c>
    </row>
    <row r="8" spans="1:8" ht="18.75">
      <c r="A8" s="21">
        <v>4</v>
      </c>
      <c r="B8" s="40" t="s">
        <v>14</v>
      </c>
      <c r="C8" s="41">
        <v>15.232674919999999</v>
      </c>
      <c r="D8" s="41">
        <v>14.167242570836214</v>
      </c>
      <c r="E8" s="42">
        <f t="shared" si="0"/>
        <v>-6.994387753689324</v>
      </c>
      <c r="F8" s="41">
        <v>68.166325839999999</v>
      </c>
      <c r="G8" s="41"/>
      <c r="H8" s="42">
        <f t="shared" si="1"/>
        <v>-100</v>
      </c>
    </row>
    <row r="9" spans="1:8" ht="18.75">
      <c r="A9" s="21">
        <v>5</v>
      </c>
      <c r="B9" s="40" t="s">
        <v>15</v>
      </c>
      <c r="C9" s="41">
        <v>12.648344837</v>
      </c>
      <c r="D9" s="41">
        <v>12.76473682</v>
      </c>
      <c r="E9" s="42">
        <f>D9/C9*100-100</f>
        <v>0.92021513091198415</v>
      </c>
      <c r="F9" s="41">
        <v>43.177892919999998</v>
      </c>
      <c r="G9" s="41">
        <v>72.013682599693936</v>
      </c>
      <c r="H9" s="42">
        <f t="shared" si="1"/>
        <v>66.783688896354647</v>
      </c>
    </row>
    <row r="10" spans="1:8" ht="18.75">
      <c r="A10" s="21">
        <v>6</v>
      </c>
      <c r="B10" s="40" t="s">
        <v>18</v>
      </c>
      <c r="C10" s="41">
        <v>11.685035190000001</v>
      </c>
      <c r="D10" s="41">
        <v>11.79352263</v>
      </c>
      <c r="E10" s="42">
        <f t="shared" si="0"/>
        <v>0.92843058010507207</v>
      </c>
      <c r="F10" s="41">
        <v>14.003640949999999</v>
      </c>
      <c r="G10" s="41">
        <v>43.782837129999997</v>
      </c>
      <c r="H10" s="42">
        <f t="shared" si="1"/>
        <v>212.65323987044951</v>
      </c>
    </row>
    <row r="11" spans="1:8" ht="27.75" customHeight="1">
      <c r="A11" s="21">
        <v>7</v>
      </c>
      <c r="B11" s="40" t="s">
        <v>16</v>
      </c>
      <c r="C11" s="41">
        <v>14.912407699999999</v>
      </c>
      <c r="D11" s="41">
        <v>15.13298685</v>
      </c>
      <c r="E11" s="42">
        <f t="shared" si="0"/>
        <v>1.4791652323185929</v>
      </c>
      <c r="F11" s="41">
        <v>0</v>
      </c>
      <c r="G11" s="41">
        <v>0</v>
      </c>
      <c r="H11" s="42">
        <v>-100</v>
      </c>
    </row>
    <row r="12" spans="1:8" ht="35.25" customHeight="1">
      <c r="A12" s="21">
        <v>8</v>
      </c>
      <c r="B12" s="40" t="s">
        <v>17</v>
      </c>
      <c r="C12" s="41">
        <v>13.34055665</v>
      </c>
      <c r="D12" s="41">
        <v>12.896405919999999</v>
      </c>
      <c r="E12" s="42">
        <f t="shared" si="0"/>
        <v>-3.3293268163589005</v>
      </c>
      <c r="F12" s="41">
        <v>0</v>
      </c>
      <c r="G12" s="41">
        <v>83.194675540000006</v>
      </c>
      <c r="H12" s="42">
        <v>100</v>
      </c>
    </row>
    <row r="13" spans="1:8" ht="35.25" customHeight="1">
      <c r="A13" s="21">
        <v>9</v>
      </c>
      <c r="B13" s="40" t="s">
        <v>97</v>
      </c>
      <c r="C13" s="41">
        <v>12.171317030000001</v>
      </c>
      <c r="D13" s="41">
        <v>11.35422827</v>
      </c>
      <c r="E13" s="42">
        <f t="shared" si="0"/>
        <v>-6.7132320847943561</v>
      </c>
      <c r="F13" s="41">
        <v>101.1633789</v>
      </c>
      <c r="G13" s="41">
        <v>159.48963319999999</v>
      </c>
      <c r="H13" s="42">
        <f t="shared" si="1"/>
        <v>57.655502350959921</v>
      </c>
    </row>
    <row r="14" spans="1:8" ht="35.25" customHeight="1">
      <c r="A14" s="21">
        <v>10</v>
      </c>
      <c r="B14" s="40" t="s">
        <v>19</v>
      </c>
      <c r="C14" s="41">
        <v>13.338139869999999</v>
      </c>
      <c r="D14" s="41">
        <v>15.37911302</v>
      </c>
      <c r="E14" s="42">
        <f t="shared" si="0"/>
        <v>15.301782481607759</v>
      </c>
      <c r="F14" s="41">
        <v>76.569678409999995</v>
      </c>
      <c r="G14" s="41">
        <v>77.579519009999999</v>
      </c>
      <c r="H14" s="42">
        <f t="shared" si="1"/>
        <v>1.3188518235543825</v>
      </c>
    </row>
    <row r="15" spans="1:8" ht="35.25" customHeight="1">
      <c r="A15" s="21">
        <v>11</v>
      </c>
      <c r="B15" s="40" t="s">
        <v>20</v>
      </c>
      <c r="C15" s="41">
        <v>12.801429000000001</v>
      </c>
      <c r="D15" s="41">
        <v>12.72030651</v>
      </c>
      <c r="E15" s="42">
        <f t="shared" si="0"/>
        <v>-0.63369870660532968</v>
      </c>
      <c r="F15" s="41">
        <v>0</v>
      </c>
      <c r="G15" s="41">
        <v>0</v>
      </c>
      <c r="H15" s="42">
        <v>-100</v>
      </c>
    </row>
    <row r="16" spans="1:8" ht="35.25" customHeight="1">
      <c r="A16" s="21">
        <v>12</v>
      </c>
      <c r="B16" s="40" t="s">
        <v>21</v>
      </c>
      <c r="C16" s="41">
        <v>13.669205229999999</v>
      </c>
      <c r="D16" s="41">
        <v>12.69451269</v>
      </c>
      <c r="E16" s="42">
        <f t="shared" si="0"/>
        <v>-7.1305721408061657</v>
      </c>
      <c r="F16" s="41">
        <v>0</v>
      </c>
      <c r="G16" s="41">
        <v>0</v>
      </c>
      <c r="H16" s="42">
        <v>-100</v>
      </c>
    </row>
    <row r="17" spans="1:11" ht="27.75" customHeight="1">
      <c r="A17" s="21">
        <v>13</v>
      </c>
      <c r="B17" s="40" t="s">
        <v>22</v>
      </c>
      <c r="C17" s="41">
        <v>14.47831573</v>
      </c>
      <c r="D17" s="41">
        <v>14.178482069999999</v>
      </c>
      <c r="E17" s="42">
        <f t="shared" si="0"/>
        <v>-2.0709153301493899</v>
      </c>
      <c r="F17" s="41">
        <v>0</v>
      </c>
      <c r="G17" s="41">
        <v>26.946914580000001</v>
      </c>
      <c r="H17" s="42">
        <v>100</v>
      </c>
    </row>
    <row r="18" spans="1:11" ht="27.75" customHeight="1">
      <c r="A18" s="21">
        <v>14</v>
      </c>
      <c r="B18" s="40" t="s">
        <v>23</v>
      </c>
      <c r="C18" s="41">
        <v>12.799172220000001</v>
      </c>
      <c r="D18" s="41">
        <v>15.46222431</v>
      </c>
      <c r="E18" s="42">
        <f t="shared" si="0"/>
        <v>20.806440012102584</v>
      </c>
      <c r="F18" s="41">
        <v>32.043579270000002</v>
      </c>
      <c r="G18" s="41">
        <v>50.722799899999998</v>
      </c>
      <c r="H18" s="42">
        <f t="shared" si="1"/>
        <v>58.293177777077943</v>
      </c>
    </row>
    <row r="19" spans="1:11" ht="27.75" customHeight="1">
      <c r="A19" s="21">
        <v>15</v>
      </c>
      <c r="B19" s="40" t="s">
        <v>24</v>
      </c>
      <c r="C19" s="41">
        <v>13.29394387</v>
      </c>
      <c r="D19" s="41">
        <v>13.808463250000001</v>
      </c>
      <c r="E19" s="42">
        <f t="shared" si="0"/>
        <v>3.8703291140043063</v>
      </c>
      <c r="F19" s="41">
        <v>0</v>
      </c>
      <c r="G19" s="41">
        <v>41.893590279999998</v>
      </c>
      <c r="H19" s="42">
        <v>100</v>
      </c>
    </row>
    <row r="20" spans="1:11" ht="27.75" customHeight="1">
      <c r="A20" s="21">
        <v>16</v>
      </c>
      <c r="B20" s="40" t="s">
        <v>25</v>
      </c>
      <c r="C20" s="41">
        <v>13.6212818</v>
      </c>
      <c r="D20" s="41">
        <v>12.83251306</v>
      </c>
      <c r="E20" s="42">
        <f t="shared" si="0"/>
        <v>-5.7907086247932966</v>
      </c>
      <c r="F20" s="41">
        <v>10.20616452</v>
      </c>
      <c r="G20" s="41">
        <v>10.60445387</v>
      </c>
      <c r="H20" s="42">
        <f t="shared" si="1"/>
        <v>3.9024390525893864</v>
      </c>
      <c r="K20" s="43"/>
    </row>
    <row r="21" spans="1:11" ht="27.75" customHeight="1">
      <c r="A21" s="21">
        <v>17</v>
      </c>
      <c r="B21" s="40" t="s">
        <v>26</v>
      </c>
      <c r="C21" s="41">
        <v>11.63389272</v>
      </c>
      <c r="D21" s="41">
        <v>12.02814656</v>
      </c>
      <c r="E21" s="42">
        <f t="shared" si="0"/>
        <v>3.3888385383013855</v>
      </c>
      <c r="F21" s="41">
        <v>14.755791650000001</v>
      </c>
      <c r="G21" s="41">
        <v>53.642711669999997</v>
      </c>
      <c r="H21" s="42">
        <f t="shared" si="1"/>
        <v>263.53665694378378</v>
      </c>
    </row>
    <row r="22" spans="1:11" ht="27.75" customHeight="1">
      <c r="A22" s="21">
        <v>18</v>
      </c>
      <c r="B22" s="40" t="s">
        <v>98</v>
      </c>
      <c r="C22" s="41">
        <v>12.571137350000001</v>
      </c>
      <c r="D22" s="41">
        <v>15.23355052</v>
      </c>
      <c r="E22" s="42">
        <f t="shared" si="0"/>
        <v>21.178777193139169</v>
      </c>
      <c r="F22" s="41">
        <v>30.892801980000002</v>
      </c>
      <c r="G22" s="41">
        <v>68.44626968</v>
      </c>
      <c r="H22" s="42">
        <f t="shared" si="1"/>
        <v>121.56057493364347</v>
      </c>
    </row>
    <row r="23" spans="1:11" ht="27.75" customHeight="1">
      <c r="A23" s="21">
        <v>19</v>
      </c>
      <c r="B23" s="40" t="s">
        <v>27</v>
      </c>
      <c r="C23" s="41">
        <v>12.0580421</v>
      </c>
      <c r="D23" s="41">
        <v>10.85799446</v>
      </c>
      <c r="E23" s="42">
        <f t="shared" si="0"/>
        <v>-9.9522594965894058</v>
      </c>
      <c r="F23" s="41">
        <v>0</v>
      </c>
      <c r="G23" s="41">
        <v>0</v>
      </c>
      <c r="H23" s="42">
        <v>-100</v>
      </c>
    </row>
    <row r="24" spans="1:11" ht="27.75" customHeight="1">
      <c r="A24" s="21">
        <v>20</v>
      </c>
      <c r="B24" s="40" t="s">
        <v>28</v>
      </c>
      <c r="C24" s="41">
        <v>13.6264585</v>
      </c>
      <c r="D24" s="41">
        <v>13.25093418</v>
      </c>
      <c r="E24" s="42">
        <f t="shared" si="0"/>
        <v>-2.7558467961429614</v>
      </c>
      <c r="F24" s="41">
        <v>41.029849220000003</v>
      </c>
      <c r="G24" s="41">
        <v>53.995680350000001</v>
      </c>
      <c r="H24" s="42">
        <f t="shared" si="1"/>
        <v>31.600971917975755</v>
      </c>
    </row>
    <row r="25" spans="1:11" s="1" customFormat="1" ht="42" customHeight="1">
      <c r="A25" s="21">
        <v>21</v>
      </c>
      <c r="B25" s="40" t="s">
        <v>29</v>
      </c>
      <c r="C25" s="41">
        <v>8.5022054590000007</v>
      </c>
      <c r="D25" s="41">
        <v>9.4499478620000001</v>
      </c>
      <c r="E25" s="42">
        <f t="shared" si="0"/>
        <v>11.147018353888029</v>
      </c>
      <c r="F25" s="41">
        <v>58.496636440000003</v>
      </c>
      <c r="G25" s="41">
        <v>31.06554831</v>
      </c>
      <c r="H25" s="42">
        <f t="shared" si="1"/>
        <v>-46.893445160964198</v>
      </c>
    </row>
    <row r="26" spans="1:11" ht="42" customHeight="1">
      <c r="A26" s="21">
        <v>22</v>
      </c>
      <c r="B26" s="40" t="s">
        <v>30</v>
      </c>
      <c r="C26" s="41">
        <v>9.545695598</v>
      </c>
      <c r="D26" s="41">
        <v>11.849171139999999</v>
      </c>
      <c r="E26" s="42">
        <f t="shared" si="0"/>
        <v>24.131039151118756</v>
      </c>
      <c r="F26" s="41">
        <v>22.070183180000001</v>
      </c>
      <c r="G26" s="41">
        <v>43.601482449999999</v>
      </c>
      <c r="H26" s="42">
        <f t="shared" si="1"/>
        <v>97.558317003511149</v>
      </c>
    </row>
    <row r="27" spans="1:11" ht="37.5">
      <c r="A27" s="21">
        <v>23</v>
      </c>
      <c r="B27" s="40" t="s">
        <v>31</v>
      </c>
      <c r="C27" s="41">
        <v>7.0241876369999998</v>
      </c>
      <c r="D27" s="41">
        <v>5.8290958699999997</v>
      </c>
      <c r="E27" s="42">
        <f t="shared" si="0"/>
        <v>-17.013949922192268</v>
      </c>
      <c r="F27" s="41">
        <v>54.585152839999999</v>
      </c>
      <c r="G27" s="41">
        <v>49.800796810000001</v>
      </c>
      <c r="H27" s="42">
        <f t="shared" si="1"/>
        <v>-8.7649402467075674</v>
      </c>
    </row>
    <row r="28" spans="1:11">
      <c r="B28" s="24" t="s">
        <v>81</v>
      </c>
    </row>
    <row r="31" spans="1:11">
      <c r="B31" s="22" t="s">
        <v>74</v>
      </c>
    </row>
    <row r="32" spans="1:11">
      <c r="B32" s="104" t="s">
        <v>75</v>
      </c>
      <c r="C32" s="104"/>
      <c r="D32" s="104"/>
      <c r="E32" s="104"/>
    </row>
    <row r="33" spans="2:5">
      <c r="B33" s="104" t="s">
        <v>76</v>
      </c>
      <c r="C33" s="104"/>
      <c r="D33" s="104"/>
      <c r="E33" s="104"/>
    </row>
    <row r="34" spans="2:5">
      <c r="B34" s="23" t="s">
        <v>77</v>
      </c>
    </row>
    <row r="37" spans="2:5">
      <c r="B37" s="22"/>
    </row>
    <row r="39" spans="2:5">
      <c r="B39" s="22" t="s">
        <v>74</v>
      </c>
    </row>
    <row r="40" spans="2:5">
      <c r="B40" s="104" t="s">
        <v>78</v>
      </c>
      <c r="C40" s="104"/>
      <c r="D40" s="104"/>
      <c r="E40" s="104"/>
    </row>
    <row r="41" spans="2:5">
      <c r="B41" s="104" t="s">
        <v>79</v>
      </c>
      <c r="C41" s="104"/>
      <c r="D41" s="104"/>
      <c r="E41" s="104"/>
    </row>
    <row r="42" spans="2:5">
      <c r="B42" s="23" t="s">
        <v>80</v>
      </c>
    </row>
  </sheetData>
  <mergeCells count="7">
    <mergeCell ref="B41:E41"/>
    <mergeCell ref="B1:E1"/>
    <mergeCell ref="C2:D2"/>
    <mergeCell ref="F2:G2"/>
    <mergeCell ref="B32:E32"/>
    <mergeCell ref="B33:E33"/>
    <mergeCell ref="B40:E40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оценка</vt:lpstr>
      <vt:lpstr>результат</vt:lpstr>
      <vt:lpstr>смертность коррект.</vt:lpstr>
      <vt:lpstr>оценка!Область_печати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НовиковаЕ</dc:creator>
  <cp:lastModifiedBy>Новикова</cp:lastModifiedBy>
  <cp:lastPrinted>2026-01-15T10:04:13Z</cp:lastPrinted>
  <dcterms:created xsi:type="dcterms:W3CDTF">2022-10-18T12:50:23Z</dcterms:created>
  <dcterms:modified xsi:type="dcterms:W3CDTF">2026-01-16T10:43:30Z</dcterms:modified>
</cp:coreProperties>
</file>